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ómo usarla" sheetId="1" state="visible" r:id="rId1"/>
    <sheet name="Movimientos" sheetId="2" state="visible" r:id="rId2"/>
    <sheet name="Existencias" sheetId="3" state="visible" r:id="rId3"/>
  </sheets>
  <definedNames/>
  <calcPr calcId="124519" fullCalcOnLoad="1"/>
</workbook>
</file>

<file path=xl/styles.xml><?xml version="1.0" encoding="utf-8"?>
<styleSheet xmlns="http://schemas.openxmlformats.org/spreadsheetml/2006/main">
  <numFmts count="2">
    <numFmt numFmtId="164" formatCode="dd/mm/yyyy"/>
    <numFmt numFmtId="165" formatCode="#,##0.0000"/>
  </numFmts>
  <fonts count="6">
    <font>
      <name val="Calibri"/>
      <family val="2"/>
      <color theme="1"/>
      <sz val="11"/>
      <scheme val="minor"/>
    </font>
    <font>
      <name val="Calibri"/>
      <b val="1"/>
      <color rgb="000F1714"/>
      <sz val="16"/>
    </font>
    <font>
      <name val="Calibri"/>
      <color rgb="006B6B6B"/>
      <sz val="11"/>
    </font>
    <font>
      <name val="Calibri"/>
      <sz val="11"/>
    </font>
    <font>
      <name val="Calibri"/>
      <b val="1"/>
      <color rgb="00FFFFFF"/>
    </font>
    <font>
      <name val="Calibri"/>
      <b val="1"/>
      <sz val="12"/>
    </font>
  </fonts>
  <fills count="4">
    <fill>
      <patternFill/>
    </fill>
    <fill>
      <patternFill patternType="gray125"/>
    </fill>
    <fill>
      <patternFill patternType="solid">
        <fgColor rgb="000F1714"/>
      </patternFill>
    </fill>
    <fill>
      <patternFill patternType="solid">
        <fgColor rgb="00FFF6E5"/>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center" wrapText="1"/>
    </xf>
    <xf numFmtId="164" fontId="3" fillId="3" borderId="1" pivotButton="0" quotePrefix="0" xfId="0"/>
    <xf numFmtId="0" fontId="3" fillId="3" borderId="1" pivotButton="0" quotePrefix="0" xfId="0"/>
    <xf numFmtId="4" fontId="3" fillId="3" borderId="1" pivotButton="0" quotePrefix="0" xfId="0"/>
    <xf numFmtId="3" fontId="3" fillId="0" borderId="0" pivotButton="0" quotePrefix="0" xfId="0"/>
    <xf numFmtId="4" fontId="3" fillId="0" borderId="0" pivotButton="0" quotePrefix="0" xfId="0"/>
    <xf numFmtId="165" fontId="3" fillId="0" borderId="0" pivotButton="0" quotePrefix="0" xfId="0"/>
    <xf numFmtId="0" fontId="4" fillId="2" borderId="0" pivotButton="0" quotePrefix="0" xfId="0"/>
    <xf numFmtId="164" fontId="3" fillId="0" borderId="0" pivotButton="0" quotePrefix="0" xfId="0"/>
    <xf numFmtId="4" fontId="5" fillId="0" borderId="0" pivotButton="0" quotePrefix="0" xfId="0"/>
  </cellXfs>
  <cellStyles count="1">
    <cellStyle name="Normal" xfId="0" builtinId="0" hidden="0"/>
  </cellStyles>
  <dxfs count="3">
    <dxf>
      <font>
        <b val="1"/>
        <color rgb="00B42318"/>
      </font>
      <fill>
        <patternFill patternType="solid">
          <fgColor rgb="00FDE7E5"/>
        </patternFill>
      </fill>
    </dxf>
    <dxf>
      <font>
        <b val="1"/>
        <color rgb="0093370D"/>
      </font>
      <fill>
        <patternFill patternType="solid">
          <fgColor rgb="00FEF0C7"/>
        </patternFill>
      </fill>
    </dxf>
    <dxf>
      <font>
        <b val="1"/>
        <color rgb="00067647"/>
      </font>
      <fill>
        <patternFill patternType="solid">
          <fgColor rgb="00DCFA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showGridLines="0" workbookViewId="0">
      <selection activeCell="A1" sqref="A1"/>
    </sheetView>
  </sheetViews>
  <sheetFormatPr baseColWidth="8" defaultRowHeight="15"/>
  <cols>
    <col width="110" customWidth="1" min="1" max="1"/>
  </cols>
  <sheetData>
    <row r="1">
      <c r="A1" s="1" t="inlineStr">
        <is>
          <t>Plantilla de ficha de existencias (entradas, salidas y saldo valorado)</t>
        </is>
      </c>
    </row>
    <row r="2">
      <c r="A2" s="2" t="inlineStr">
        <is>
          <t>Plantilla gratuita de Arume Estudio · arume.io/control-de-stock/</t>
        </is>
      </c>
    </row>
    <row r="4">
      <c r="A4" s="3" t="inlineStr">
        <is>
          <t>1. En «Movimientos», apunta cada entrada y cada salida en orden de fecha: fecha, referencia, tipo (Entrada o Salida), documento, unidades y, solo en las entradas, el coste unitario de compra.</t>
        </is>
      </c>
    </row>
    <row r="5">
      <c r="A5" s="3" t="inlineStr">
        <is>
          <t>2. La hoja calcula para cada línea el saldo de unidades de esa referencia, el valor del saldo y el precio medio ponderado (PMP). Las salidas se valoran al PMP que había justo antes de la salida.</t>
        </is>
      </c>
    </row>
    <row r="6">
      <c r="A6" s="3" t="inlineStr">
        <is>
          <t>3. En «Existencias» escribe una vez cada referencia, su nombre y su stock mínimo. Verás las existencias de hoy, su valor, el PMP, la fecha del último movimiento y si toca pedir.</t>
        </is>
      </c>
    </row>
    <row r="8">
      <c r="A8" s="3" t="inlineStr">
        <is>
          <t>Las celdas en amarillo son las que rellenas tú. El resto se calcula solo. Los datos que trae son un ejemplo inventado: bórralos y pon los tuyos.</t>
        </is>
      </c>
    </row>
    <row r="9">
      <c r="A9" s="3" t="inlineStr">
        <is>
          <t>Importante: los movimientos de cada referencia tienen que ir en orden de fecha. Si apuntas uno atrasado, insértalo en su sitio (copiando una fila con fórmulas), no al final.</t>
        </is>
      </c>
    </row>
    <row r="10">
      <c r="A10" s="3" t="inlineStr">
        <is>
          <t>La primera línea de cada referencia suele ser su existencia inicial: ponla como «Entrada» con el coste al que la tienes valorada.</t>
        </is>
      </c>
    </row>
    <row r="12">
      <c r="A12" s="3" t="inlineStr">
        <is>
          <t>¿Se te queda corta? Un sistema de reposición lee esto mismo de tu programa y te propone el pedido cada semana: arume.io/control-de-stock/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501"/>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0" customWidth="1" min="3" max="3"/>
    <col width="16" customWidth="1" min="4" max="4"/>
    <col width="11" customWidth="1" min="5" max="5"/>
    <col width="16" customWidth="1" min="6" max="6"/>
    <col width="14" customWidth="1" min="7" max="7"/>
    <col width="13" customWidth="1" min="8" max="8"/>
    <col width="18" customWidth="1" min="9" max="9"/>
    <col width="19" customWidth="1" min="10" max="10"/>
    <col width="17" customWidth="1" min="11" max="11"/>
    <col width="12" customWidth="1" min="12" max="12"/>
    <col width="16" customWidth="1" min="13" max="13"/>
    <col width="11" customWidth="1" min="14" max="14"/>
  </cols>
  <sheetData>
    <row r="1" ht="32" customHeight="1">
      <c r="A1" s="4" t="inlineStr">
        <is>
          <t>Fecha</t>
        </is>
      </c>
      <c r="B1" s="4" t="inlineStr">
        <is>
          <t>Referencia</t>
        </is>
      </c>
      <c r="C1" s="4" t="inlineStr">
        <is>
          <t>Tipo</t>
        </is>
      </c>
      <c r="D1" s="4" t="inlineStr">
        <is>
          <t>Documento</t>
        </is>
      </c>
      <c r="E1" s="4" t="inlineStr">
        <is>
          <t>Unidades</t>
        </is>
      </c>
      <c r="F1" s="4" t="inlineStr">
        <is>
          <t>Coste unitario (€)</t>
        </is>
      </c>
      <c r="G1" s="4" t="inlineStr">
        <is>
          <t>Entradas (uds)</t>
        </is>
      </c>
      <c r="H1" s="4" t="inlineStr">
        <is>
          <t>Salidas (uds)</t>
        </is>
      </c>
      <c r="I1" s="4" t="inlineStr">
        <is>
          <t>Importe entrada (€)</t>
        </is>
      </c>
      <c r="J1" s="4" t="inlineStr">
        <is>
          <t>Coste salida PMP (€)</t>
        </is>
      </c>
      <c r="K1" s="4" t="inlineStr">
        <is>
          <t>Importe salida (€)</t>
        </is>
      </c>
      <c r="L1" s="4" t="inlineStr">
        <is>
          <t>Saldo (uds)</t>
        </is>
      </c>
      <c r="M1" s="4" t="inlineStr">
        <is>
          <t>Saldo valor (€)</t>
        </is>
      </c>
      <c r="N1" s="4" t="inlineStr">
        <is>
          <t>PMP (€)</t>
        </is>
      </c>
    </row>
    <row r="2">
      <c r="A2" s="5" t="n">
        <v>46296</v>
      </c>
      <c r="B2" s="6" t="inlineStr">
        <is>
          <t>LEJ-05</t>
        </is>
      </c>
      <c r="C2" s="6" t="inlineStr">
        <is>
          <t>Entrada</t>
        </is>
      </c>
      <c r="D2" s="6" t="inlineStr">
        <is>
          <t>Existencia inicial</t>
        </is>
      </c>
      <c r="E2" s="6" t="n">
        <v>40</v>
      </c>
      <c r="F2" s="7" t="n">
        <v>2.1</v>
      </c>
      <c r="G2" s="8">
        <f>IF(OR(B2="",E2=""),"",IF(C2="Entrada",E2,0))</f>
        <v/>
      </c>
      <c r="H2" s="8">
        <f>IF(OR(B2="",E2=""),"",IF(C2="Salida",E2,0))</f>
        <v/>
      </c>
      <c r="I2" s="9">
        <f>IF(G2="","",G2*IF(F2="",0,F2))</f>
        <v/>
      </c>
      <c r="J2" s="10">
        <f>IF(OR(H2="",H2=0),"",IFERROR(ROUND((SUMIFS(I$1:I1,B$1:B1,B2)-SUMIFS(K$1:K1,B$1:B1,B2))/(SUMIFS(G$1:G1,B$1:B1,B2)-SUMIFS(H$1:H1,B$1:B1,B2)),4),0))</f>
        <v/>
      </c>
      <c r="K2" s="9">
        <f>IF(H2="","",IF(H2=0,0,ROUND(H2*J2,2)))</f>
        <v/>
      </c>
      <c r="L2" s="8">
        <f>IF(OR(B2="",E2=""),"",SUMIFS(G$2:G2,B$2:B2,B2)-SUMIFS(H$2:H2,B$2:B2,B2))</f>
        <v/>
      </c>
      <c r="M2" s="9">
        <f>IF(L2="","",ROUND(SUMIFS(I$2:I2,B$2:B2,B2)-SUMIFS(K$2:K2,B$2:B2,B2),2))</f>
        <v/>
      </c>
      <c r="N2" s="10">
        <f>IF(L2="","",IF(L2&gt;0,ROUND(M2/L2,4),""))</f>
        <v/>
      </c>
    </row>
    <row r="3">
      <c r="A3" s="5" t="n">
        <v>46296</v>
      </c>
      <c r="B3" s="6" t="inlineStr">
        <is>
          <t>GUA-M</t>
        </is>
      </c>
      <c r="C3" s="6" t="inlineStr">
        <is>
          <t>Entrada</t>
        </is>
      </c>
      <c r="D3" s="6" t="inlineStr">
        <is>
          <t>Existencia inicial</t>
        </is>
      </c>
      <c r="E3" s="6" t="n">
        <v>25</v>
      </c>
      <c r="F3" s="7" t="n">
        <v>4.8</v>
      </c>
      <c r="G3" s="8">
        <f>IF(OR(B3="",E3=""),"",IF(C3="Entrada",E3,0))</f>
        <v/>
      </c>
      <c r="H3" s="8">
        <f>IF(OR(B3="",E3=""),"",IF(C3="Salida",E3,0))</f>
        <v/>
      </c>
      <c r="I3" s="9">
        <f>IF(G3="","",G3*IF(F3="",0,F3))</f>
        <v/>
      </c>
      <c r="J3" s="10">
        <f>IF(OR(H3="",H3=0),"",IFERROR(ROUND((SUMIFS(I$1:I2,B$1:B2,B3)-SUMIFS(K$1:K2,B$1:B2,B3))/(SUMIFS(G$1:G2,B$1:B2,B3)-SUMIFS(H$1:H2,B$1:B2,B3)),4),0))</f>
        <v/>
      </c>
      <c r="K3" s="9">
        <f>IF(H3="","",IF(H3=0,0,ROUND(H3*J3,2)))</f>
        <v/>
      </c>
      <c r="L3" s="8">
        <f>IF(OR(B3="",E3=""),"",SUMIFS(G$2:G3,B$2:B3,B3)-SUMIFS(H$2:H3,B$2:B3,B3))</f>
        <v/>
      </c>
      <c r="M3" s="9">
        <f>IF(L3="","",ROUND(SUMIFS(I$2:I3,B$2:B3,B3)-SUMIFS(K$2:K3,B$2:B3,B3),2))</f>
        <v/>
      </c>
      <c r="N3" s="10">
        <f>IF(L3="","",IF(L3&gt;0,ROUND(M3/L3,4),""))</f>
        <v/>
      </c>
    </row>
    <row r="4">
      <c r="A4" s="5" t="n">
        <v>46296</v>
      </c>
      <c r="B4" s="6" t="inlineStr">
        <is>
          <t>PSM-01</t>
        </is>
      </c>
      <c r="C4" s="6" t="inlineStr">
        <is>
          <t>Entrada</t>
        </is>
      </c>
      <c r="D4" s="6" t="inlineStr">
        <is>
          <t>Existencia inicial</t>
        </is>
      </c>
      <c r="E4" s="6" t="n">
        <v>15</v>
      </c>
      <c r="F4" s="7" t="n">
        <v>18.5</v>
      </c>
      <c r="G4" s="8">
        <f>IF(OR(B4="",E4=""),"",IF(C4="Entrada",E4,0))</f>
        <v/>
      </c>
      <c r="H4" s="8">
        <f>IF(OR(B4="",E4=""),"",IF(C4="Salida",E4,0))</f>
        <v/>
      </c>
      <c r="I4" s="9">
        <f>IF(G4="","",G4*IF(F4="",0,F4))</f>
        <v/>
      </c>
      <c r="J4" s="10">
        <f>IF(OR(H4="",H4=0),"",IFERROR(ROUND((SUMIFS(I$1:I3,B$1:B3,B4)-SUMIFS(K$1:K3,B$1:B3,B4))/(SUMIFS(G$1:G3,B$1:B3,B4)-SUMIFS(H$1:H3,B$1:B3,B4)),4),0))</f>
        <v/>
      </c>
      <c r="K4" s="9">
        <f>IF(H4="","",IF(H4=0,0,ROUND(H4*J4,2)))</f>
        <v/>
      </c>
      <c r="L4" s="8">
        <f>IF(OR(B4="",E4=""),"",SUMIFS(G$2:G4,B$2:B4,B4)-SUMIFS(H$2:H4,B$2:B4,B4))</f>
        <v/>
      </c>
      <c r="M4" s="9">
        <f>IF(L4="","",ROUND(SUMIFS(I$2:I4,B$2:B4,B4)-SUMIFS(K$2:K4,B$2:B4,B4),2))</f>
        <v/>
      </c>
      <c r="N4" s="10">
        <f>IF(L4="","",IF(L4&gt;0,ROUND(M4/L4,4),""))</f>
        <v/>
      </c>
    </row>
    <row r="5">
      <c r="A5" s="5" t="n">
        <v>46298</v>
      </c>
      <c r="B5" s="6" t="inlineStr">
        <is>
          <t>LEJ-05</t>
        </is>
      </c>
      <c r="C5" s="6" t="inlineStr">
        <is>
          <t>Salida</t>
        </is>
      </c>
      <c r="D5" s="6" t="inlineStr">
        <is>
          <t>Albarán V-311</t>
        </is>
      </c>
      <c r="E5" s="6" t="n">
        <v>18</v>
      </c>
      <c r="F5" s="7" t="n"/>
      <c r="G5" s="8">
        <f>IF(OR(B5="",E5=""),"",IF(C5="Entrada",E5,0))</f>
        <v/>
      </c>
      <c r="H5" s="8">
        <f>IF(OR(B5="",E5=""),"",IF(C5="Salida",E5,0))</f>
        <v/>
      </c>
      <c r="I5" s="9">
        <f>IF(G5="","",G5*IF(F5="",0,F5))</f>
        <v/>
      </c>
      <c r="J5" s="10">
        <f>IF(OR(H5="",H5=0),"",IFERROR(ROUND((SUMIFS(I$1:I4,B$1:B4,B5)-SUMIFS(K$1:K4,B$1:B4,B5))/(SUMIFS(G$1:G4,B$1:B4,B5)-SUMIFS(H$1:H4,B$1:B4,B5)),4),0))</f>
        <v/>
      </c>
      <c r="K5" s="9">
        <f>IF(H5="","",IF(H5=0,0,ROUND(H5*J5,2)))</f>
        <v/>
      </c>
      <c r="L5" s="8">
        <f>IF(OR(B5="",E5=""),"",SUMIFS(G$2:G5,B$2:B5,B5)-SUMIFS(H$2:H5,B$2:B5,B5))</f>
        <v/>
      </c>
      <c r="M5" s="9">
        <f>IF(L5="","",ROUND(SUMIFS(I$2:I5,B$2:B5,B5)-SUMIFS(K$2:K5,B$2:B5,B5),2))</f>
        <v/>
      </c>
      <c r="N5" s="10">
        <f>IF(L5="","",IF(L5&gt;0,ROUND(M5/L5,4),""))</f>
        <v/>
      </c>
    </row>
    <row r="6">
      <c r="A6" s="5" t="n">
        <v>46301</v>
      </c>
      <c r="B6" s="6" t="inlineStr">
        <is>
          <t>GUA-M</t>
        </is>
      </c>
      <c r="C6" s="6" t="inlineStr">
        <is>
          <t>Salida</t>
        </is>
      </c>
      <c r="D6" s="6" t="inlineStr">
        <is>
          <t>Albarán V-318</t>
        </is>
      </c>
      <c r="E6" s="6" t="n">
        <v>12</v>
      </c>
      <c r="F6" s="7" t="n"/>
      <c r="G6" s="8">
        <f>IF(OR(B6="",E6=""),"",IF(C6="Entrada",E6,0))</f>
        <v/>
      </c>
      <c r="H6" s="8">
        <f>IF(OR(B6="",E6=""),"",IF(C6="Salida",E6,0))</f>
        <v/>
      </c>
      <c r="I6" s="9">
        <f>IF(G6="","",G6*IF(F6="",0,F6))</f>
        <v/>
      </c>
      <c r="J6" s="10">
        <f>IF(OR(H6="",H6=0),"",IFERROR(ROUND((SUMIFS(I$1:I5,B$1:B5,B6)-SUMIFS(K$1:K5,B$1:B5,B6))/(SUMIFS(G$1:G5,B$1:B5,B6)-SUMIFS(H$1:H5,B$1:B5,B6)),4),0))</f>
        <v/>
      </c>
      <c r="K6" s="9">
        <f>IF(H6="","",IF(H6=0,0,ROUND(H6*J6,2)))</f>
        <v/>
      </c>
      <c r="L6" s="8">
        <f>IF(OR(B6="",E6=""),"",SUMIFS(G$2:G6,B$2:B6,B6)-SUMIFS(H$2:H6,B$2:B6,B6))</f>
        <v/>
      </c>
      <c r="M6" s="9">
        <f>IF(L6="","",ROUND(SUMIFS(I$2:I6,B$2:B6,B6)-SUMIFS(K$2:K6,B$2:B6,B6),2))</f>
        <v/>
      </c>
      <c r="N6" s="10">
        <f>IF(L6="","",IF(L6&gt;0,ROUND(M6/L6,4),""))</f>
        <v/>
      </c>
    </row>
    <row r="7">
      <c r="A7" s="5" t="n">
        <v>46302</v>
      </c>
      <c r="B7" s="6" t="inlineStr">
        <is>
          <t>PSM-01</t>
        </is>
      </c>
      <c r="C7" s="6" t="inlineStr">
        <is>
          <t>Salida</t>
        </is>
      </c>
      <c r="D7" s="6" t="inlineStr">
        <is>
          <t>Albarán V-320</t>
        </is>
      </c>
      <c r="E7" s="6" t="n">
        <v>9</v>
      </c>
      <c r="F7" s="7" t="n"/>
      <c r="G7" s="8">
        <f>IF(OR(B7="",E7=""),"",IF(C7="Entrada",E7,0))</f>
        <v/>
      </c>
      <c r="H7" s="8">
        <f>IF(OR(B7="",E7=""),"",IF(C7="Salida",E7,0))</f>
        <v/>
      </c>
      <c r="I7" s="9">
        <f>IF(G7="","",G7*IF(F7="",0,F7))</f>
        <v/>
      </c>
      <c r="J7" s="10">
        <f>IF(OR(H7="",H7=0),"",IFERROR(ROUND((SUMIFS(I$1:I6,B$1:B6,B7)-SUMIFS(K$1:K6,B$1:B6,B7))/(SUMIFS(G$1:G6,B$1:B6,B7)-SUMIFS(H$1:H6,B$1:B6,B7)),4),0))</f>
        <v/>
      </c>
      <c r="K7" s="9">
        <f>IF(H7="","",IF(H7=0,0,ROUND(H7*J7,2)))</f>
        <v/>
      </c>
      <c r="L7" s="8">
        <f>IF(OR(B7="",E7=""),"",SUMIFS(G$2:G7,B$2:B7,B7)-SUMIFS(H$2:H7,B$2:B7,B7))</f>
        <v/>
      </c>
      <c r="M7" s="9">
        <f>IF(L7="","",ROUND(SUMIFS(I$2:I7,B$2:B7,B7)-SUMIFS(K$2:K7,B$2:B7,B7),2))</f>
        <v/>
      </c>
      <c r="N7" s="10">
        <f>IF(L7="","",IF(L7&gt;0,ROUND(M7/L7,4),""))</f>
        <v/>
      </c>
    </row>
    <row r="8">
      <c r="A8" s="5" t="n">
        <v>46303</v>
      </c>
      <c r="B8" s="6" t="inlineStr">
        <is>
          <t>LEJ-05</t>
        </is>
      </c>
      <c r="C8" s="6" t="inlineStr">
        <is>
          <t>Entrada</t>
        </is>
      </c>
      <c r="D8" s="6" t="inlineStr">
        <is>
          <t>Albarán C-104</t>
        </is>
      </c>
      <c r="E8" s="6" t="n">
        <v>60</v>
      </c>
      <c r="F8" s="7" t="n">
        <v>2.25</v>
      </c>
      <c r="G8" s="8">
        <f>IF(OR(B8="",E8=""),"",IF(C8="Entrada",E8,0))</f>
        <v/>
      </c>
      <c r="H8" s="8">
        <f>IF(OR(B8="",E8=""),"",IF(C8="Salida",E8,0))</f>
        <v/>
      </c>
      <c r="I8" s="9">
        <f>IF(G8="","",G8*IF(F8="",0,F8))</f>
        <v/>
      </c>
      <c r="J8" s="10">
        <f>IF(OR(H8="",H8=0),"",IFERROR(ROUND((SUMIFS(I$1:I7,B$1:B7,B8)-SUMIFS(K$1:K7,B$1:B7,B8))/(SUMIFS(G$1:G7,B$1:B7,B8)-SUMIFS(H$1:H7,B$1:B7,B8)),4),0))</f>
        <v/>
      </c>
      <c r="K8" s="9">
        <f>IF(H8="","",IF(H8=0,0,ROUND(H8*J8,2)))</f>
        <v/>
      </c>
      <c r="L8" s="8">
        <f>IF(OR(B8="",E8=""),"",SUMIFS(G$2:G8,B$2:B8,B8)-SUMIFS(H$2:H8,B$2:B8,B8))</f>
        <v/>
      </c>
      <c r="M8" s="9">
        <f>IF(L8="","",ROUND(SUMIFS(I$2:I8,B$2:B8,B8)-SUMIFS(K$2:K8,B$2:B8,B8),2))</f>
        <v/>
      </c>
      <c r="N8" s="10">
        <f>IF(L8="","",IF(L8&gt;0,ROUND(M8/L8,4),""))</f>
        <v/>
      </c>
    </row>
    <row r="9">
      <c r="A9" s="5" t="n">
        <v>46304</v>
      </c>
      <c r="B9" s="6" t="inlineStr">
        <is>
          <t>GUA-M</t>
        </is>
      </c>
      <c r="C9" s="6" t="inlineStr">
        <is>
          <t>Entrada</t>
        </is>
      </c>
      <c r="D9" s="6" t="inlineStr">
        <is>
          <t>Albarán C-106</t>
        </is>
      </c>
      <c r="E9" s="6" t="n">
        <v>30</v>
      </c>
      <c r="F9" s="7" t="n">
        <v>5.1</v>
      </c>
      <c r="G9" s="8">
        <f>IF(OR(B9="",E9=""),"",IF(C9="Entrada",E9,0))</f>
        <v/>
      </c>
      <c r="H9" s="8">
        <f>IF(OR(B9="",E9=""),"",IF(C9="Salida",E9,0))</f>
        <v/>
      </c>
      <c r="I9" s="9">
        <f>IF(G9="","",G9*IF(F9="",0,F9))</f>
        <v/>
      </c>
      <c r="J9" s="10">
        <f>IF(OR(H9="",H9=0),"",IFERROR(ROUND((SUMIFS(I$1:I8,B$1:B8,B9)-SUMIFS(K$1:K8,B$1:B8,B9))/(SUMIFS(G$1:G8,B$1:B8,B9)-SUMIFS(H$1:H8,B$1:B8,B9)),4),0))</f>
        <v/>
      </c>
      <c r="K9" s="9">
        <f>IF(H9="","",IF(H9=0,0,ROUND(H9*J9,2)))</f>
        <v/>
      </c>
      <c r="L9" s="8">
        <f>IF(OR(B9="",E9=""),"",SUMIFS(G$2:G9,B$2:B9,B9)-SUMIFS(H$2:H9,B$2:B9,B9))</f>
        <v/>
      </c>
      <c r="M9" s="9">
        <f>IF(L9="","",ROUND(SUMIFS(I$2:I9,B$2:B9,B9)-SUMIFS(K$2:K9,B$2:B9,B9),2))</f>
        <v/>
      </c>
      <c r="N9" s="10">
        <f>IF(L9="","",IF(L9&gt;0,ROUND(M9/L9,4),""))</f>
        <v/>
      </c>
    </row>
    <row r="10">
      <c r="A10" s="5" t="n">
        <v>46305</v>
      </c>
      <c r="B10" s="6" t="inlineStr">
        <is>
          <t>LEJ-05</t>
        </is>
      </c>
      <c r="C10" s="6" t="inlineStr">
        <is>
          <t>Salida</t>
        </is>
      </c>
      <c r="D10" s="6" t="inlineStr">
        <is>
          <t>Albarán V-327</t>
        </is>
      </c>
      <c r="E10" s="6" t="n">
        <v>35</v>
      </c>
      <c r="F10" s="7" t="n"/>
      <c r="G10" s="8">
        <f>IF(OR(B10="",E10=""),"",IF(C10="Entrada",E10,0))</f>
        <v/>
      </c>
      <c r="H10" s="8">
        <f>IF(OR(B10="",E10=""),"",IF(C10="Salida",E10,0))</f>
        <v/>
      </c>
      <c r="I10" s="9">
        <f>IF(G10="","",G10*IF(F10="",0,F10))</f>
        <v/>
      </c>
      <c r="J10" s="10">
        <f>IF(OR(H10="",H10=0),"",IFERROR(ROUND((SUMIFS(I$1:I9,B$1:B9,B10)-SUMIFS(K$1:K9,B$1:B9,B10))/(SUMIFS(G$1:G9,B$1:B9,B10)-SUMIFS(H$1:H9,B$1:B9,B10)),4),0))</f>
        <v/>
      </c>
      <c r="K10" s="9">
        <f>IF(H10="","",IF(H10=0,0,ROUND(H10*J10,2)))</f>
        <v/>
      </c>
      <c r="L10" s="8">
        <f>IF(OR(B10="",E10=""),"",SUMIFS(G$2:G10,B$2:B10,B10)-SUMIFS(H$2:H10,B$2:B10,B10))</f>
        <v/>
      </c>
      <c r="M10" s="9">
        <f>IF(L10="","",ROUND(SUMIFS(I$2:I10,B$2:B10,B10)-SUMIFS(K$2:K10,B$2:B10,B10),2))</f>
        <v/>
      </c>
      <c r="N10" s="10">
        <f>IF(L10="","",IF(L10&gt;0,ROUND(M10/L10,4),""))</f>
        <v/>
      </c>
    </row>
    <row r="11">
      <c r="A11" s="5" t="n">
        <v>46308</v>
      </c>
      <c r="B11" s="6" t="inlineStr">
        <is>
          <t>PSM-01</t>
        </is>
      </c>
      <c r="C11" s="6" t="inlineStr">
        <is>
          <t>Salida</t>
        </is>
      </c>
      <c r="D11" s="6" t="inlineStr">
        <is>
          <t>Albarán V-331</t>
        </is>
      </c>
      <c r="E11" s="6" t="n">
        <v>4</v>
      </c>
      <c r="F11" s="7" t="n"/>
      <c r="G11" s="8">
        <f>IF(OR(B11="",E11=""),"",IF(C11="Entrada",E11,0))</f>
        <v/>
      </c>
      <c r="H11" s="8">
        <f>IF(OR(B11="",E11=""),"",IF(C11="Salida",E11,0))</f>
        <v/>
      </c>
      <c r="I11" s="9">
        <f>IF(G11="","",G11*IF(F11="",0,F11))</f>
        <v/>
      </c>
      <c r="J11" s="10">
        <f>IF(OR(H11="",H11=0),"",IFERROR(ROUND((SUMIFS(I$1:I10,B$1:B10,B11)-SUMIFS(K$1:K10,B$1:B10,B11))/(SUMIFS(G$1:G10,B$1:B10,B11)-SUMIFS(H$1:H10,B$1:B10,B11)),4),0))</f>
        <v/>
      </c>
      <c r="K11" s="9">
        <f>IF(H11="","",IF(H11=0,0,ROUND(H11*J11,2)))</f>
        <v/>
      </c>
      <c r="L11" s="8">
        <f>IF(OR(B11="",E11=""),"",SUMIFS(G$2:G11,B$2:B11,B11)-SUMIFS(H$2:H11,B$2:B11,B11))</f>
        <v/>
      </c>
      <c r="M11" s="9">
        <f>IF(L11="","",ROUND(SUMIFS(I$2:I11,B$2:B11,B11)-SUMIFS(K$2:K11,B$2:B11,B11),2))</f>
        <v/>
      </c>
      <c r="N11" s="10">
        <f>IF(L11="","",IF(L11&gt;0,ROUND(M11/L11,4),""))</f>
        <v/>
      </c>
    </row>
    <row r="12">
      <c r="A12" s="5" t="n">
        <v>46309</v>
      </c>
      <c r="B12" s="6" t="inlineStr">
        <is>
          <t>GUA-M</t>
        </is>
      </c>
      <c r="C12" s="6" t="inlineStr">
        <is>
          <t>Salida</t>
        </is>
      </c>
      <c r="D12" s="6" t="inlineStr">
        <is>
          <t>Albarán V-334</t>
        </is>
      </c>
      <c r="E12" s="6" t="n">
        <v>20</v>
      </c>
      <c r="F12" s="7" t="n"/>
      <c r="G12" s="8">
        <f>IF(OR(B12="",E12=""),"",IF(C12="Entrada",E12,0))</f>
        <v/>
      </c>
      <c r="H12" s="8">
        <f>IF(OR(B12="",E12=""),"",IF(C12="Salida",E12,0))</f>
        <v/>
      </c>
      <c r="I12" s="9">
        <f>IF(G12="","",G12*IF(F12="",0,F12))</f>
        <v/>
      </c>
      <c r="J12" s="10">
        <f>IF(OR(H12="",H12=0),"",IFERROR(ROUND((SUMIFS(I$1:I11,B$1:B11,B12)-SUMIFS(K$1:K11,B$1:B11,B12))/(SUMIFS(G$1:G11,B$1:B11,B12)-SUMIFS(H$1:H11,B$1:B11,B12)),4),0))</f>
        <v/>
      </c>
      <c r="K12" s="9">
        <f>IF(H12="","",IF(H12=0,0,ROUND(H12*J12,2)))</f>
        <v/>
      </c>
      <c r="L12" s="8">
        <f>IF(OR(B12="",E12=""),"",SUMIFS(G$2:G12,B$2:B12,B12)-SUMIFS(H$2:H12,B$2:B12,B12))</f>
        <v/>
      </c>
      <c r="M12" s="9">
        <f>IF(L12="","",ROUND(SUMIFS(I$2:I12,B$2:B12,B12)-SUMIFS(K$2:K12,B$2:B12,B12),2))</f>
        <v/>
      </c>
      <c r="N12" s="10">
        <f>IF(L12="","",IF(L12&gt;0,ROUND(M12/L12,4),""))</f>
        <v/>
      </c>
    </row>
    <row r="13">
      <c r="A13" s="5" t="n">
        <v>46310</v>
      </c>
      <c r="B13" s="6" t="inlineStr">
        <is>
          <t>LEJ-05</t>
        </is>
      </c>
      <c r="C13" s="6" t="inlineStr">
        <is>
          <t>Salida</t>
        </is>
      </c>
      <c r="D13" s="6" t="inlineStr">
        <is>
          <t>Albarán V-336</t>
        </is>
      </c>
      <c r="E13" s="6" t="n">
        <v>22</v>
      </c>
      <c r="F13" s="7" t="n"/>
      <c r="G13" s="8">
        <f>IF(OR(B13="",E13=""),"",IF(C13="Entrada",E13,0))</f>
        <v/>
      </c>
      <c r="H13" s="8">
        <f>IF(OR(B13="",E13=""),"",IF(C13="Salida",E13,0))</f>
        <v/>
      </c>
      <c r="I13" s="9">
        <f>IF(G13="","",G13*IF(F13="",0,F13))</f>
        <v/>
      </c>
      <c r="J13" s="10">
        <f>IF(OR(H13="",H13=0),"",IFERROR(ROUND((SUMIFS(I$1:I12,B$1:B12,B13)-SUMIFS(K$1:K12,B$1:B12,B13))/(SUMIFS(G$1:G12,B$1:B12,B13)-SUMIFS(H$1:H12,B$1:B12,B13)),4),0))</f>
        <v/>
      </c>
      <c r="K13" s="9">
        <f>IF(H13="","",IF(H13=0,0,ROUND(H13*J13,2)))</f>
        <v/>
      </c>
      <c r="L13" s="8">
        <f>IF(OR(B13="",E13=""),"",SUMIFS(G$2:G13,B$2:B13,B13)-SUMIFS(H$2:H13,B$2:B13,B13))</f>
        <v/>
      </c>
      <c r="M13" s="9">
        <f>IF(L13="","",ROUND(SUMIFS(I$2:I13,B$2:B13,B13)-SUMIFS(K$2:K13,B$2:B13,B13),2))</f>
        <v/>
      </c>
      <c r="N13" s="10">
        <f>IF(L13="","",IF(L13&gt;0,ROUND(M13/L13,4),""))</f>
        <v/>
      </c>
    </row>
    <row r="14">
      <c r="A14" s="5" t="n"/>
      <c r="B14" s="6" t="n"/>
      <c r="C14" s="6" t="n"/>
      <c r="D14" s="6" t="n"/>
      <c r="E14" s="6" t="n"/>
      <c r="F14" s="7" t="n"/>
      <c r="G14" s="8">
        <f>IF(OR(B14="",E14=""),"",IF(C14="Entrada",E14,0))</f>
        <v/>
      </c>
      <c r="H14" s="8">
        <f>IF(OR(B14="",E14=""),"",IF(C14="Salida",E14,0))</f>
        <v/>
      </c>
      <c r="I14" s="9">
        <f>IF(G14="","",G14*IF(F14="",0,F14))</f>
        <v/>
      </c>
      <c r="J14" s="10">
        <f>IF(OR(H14="",H14=0),"",IFERROR(ROUND((SUMIFS(I$1:I13,B$1:B13,B14)-SUMIFS(K$1:K13,B$1:B13,B14))/(SUMIFS(G$1:G13,B$1:B13,B14)-SUMIFS(H$1:H13,B$1:B13,B14)),4),0))</f>
        <v/>
      </c>
      <c r="K14" s="9">
        <f>IF(H14="","",IF(H14=0,0,ROUND(H14*J14,2)))</f>
        <v/>
      </c>
      <c r="L14" s="8">
        <f>IF(OR(B14="",E14=""),"",SUMIFS(G$2:G14,B$2:B14,B14)-SUMIFS(H$2:H14,B$2:B14,B14))</f>
        <v/>
      </c>
      <c r="M14" s="9">
        <f>IF(L14="","",ROUND(SUMIFS(I$2:I14,B$2:B14,B14)-SUMIFS(K$2:K14,B$2:B14,B14),2))</f>
        <v/>
      </c>
      <c r="N14" s="10">
        <f>IF(L14="","",IF(L14&gt;0,ROUND(M14/L14,4),""))</f>
        <v/>
      </c>
    </row>
    <row r="15">
      <c r="A15" s="5" t="n"/>
      <c r="B15" s="6" t="n"/>
      <c r="C15" s="6" t="n"/>
      <c r="D15" s="6" t="n"/>
      <c r="E15" s="6" t="n"/>
      <c r="F15" s="7" t="n"/>
      <c r="G15" s="8">
        <f>IF(OR(B15="",E15=""),"",IF(C15="Entrada",E15,0))</f>
        <v/>
      </c>
      <c r="H15" s="8">
        <f>IF(OR(B15="",E15=""),"",IF(C15="Salida",E15,0))</f>
        <v/>
      </c>
      <c r="I15" s="9">
        <f>IF(G15="","",G15*IF(F15="",0,F15))</f>
        <v/>
      </c>
      <c r="J15" s="10">
        <f>IF(OR(H15="",H15=0),"",IFERROR(ROUND((SUMIFS(I$1:I14,B$1:B14,B15)-SUMIFS(K$1:K14,B$1:B14,B15))/(SUMIFS(G$1:G14,B$1:B14,B15)-SUMIFS(H$1:H14,B$1:B14,B15)),4),0))</f>
        <v/>
      </c>
      <c r="K15" s="9">
        <f>IF(H15="","",IF(H15=0,0,ROUND(H15*J15,2)))</f>
        <v/>
      </c>
      <c r="L15" s="8">
        <f>IF(OR(B15="",E15=""),"",SUMIFS(G$2:G15,B$2:B15,B15)-SUMIFS(H$2:H15,B$2:B15,B15))</f>
        <v/>
      </c>
      <c r="M15" s="9">
        <f>IF(L15="","",ROUND(SUMIFS(I$2:I15,B$2:B15,B15)-SUMIFS(K$2:K15,B$2:B15,B15),2))</f>
        <v/>
      </c>
      <c r="N15" s="10">
        <f>IF(L15="","",IF(L15&gt;0,ROUND(M15/L15,4),""))</f>
        <v/>
      </c>
    </row>
    <row r="16">
      <c r="A16" s="5" t="n"/>
      <c r="B16" s="6" t="n"/>
      <c r="C16" s="6" t="n"/>
      <c r="D16" s="6" t="n"/>
      <c r="E16" s="6" t="n"/>
      <c r="F16" s="7" t="n"/>
      <c r="G16" s="8">
        <f>IF(OR(B16="",E16=""),"",IF(C16="Entrada",E16,0))</f>
        <v/>
      </c>
      <c r="H16" s="8">
        <f>IF(OR(B16="",E16=""),"",IF(C16="Salida",E16,0))</f>
        <v/>
      </c>
      <c r="I16" s="9">
        <f>IF(G16="","",G16*IF(F16="",0,F16))</f>
        <v/>
      </c>
      <c r="J16" s="10">
        <f>IF(OR(H16="",H16=0),"",IFERROR(ROUND((SUMIFS(I$1:I15,B$1:B15,B16)-SUMIFS(K$1:K15,B$1:B15,B16))/(SUMIFS(G$1:G15,B$1:B15,B16)-SUMIFS(H$1:H15,B$1:B15,B16)),4),0))</f>
        <v/>
      </c>
      <c r="K16" s="9">
        <f>IF(H16="","",IF(H16=0,0,ROUND(H16*J16,2)))</f>
        <v/>
      </c>
      <c r="L16" s="8">
        <f>IF(OR(B16="",E16=""),"",SUMIFS(G$2:G16,B$2:B16,B16)-SUMIFS(H$2:H16,B$2:B16,B16))</f>
        <v/>
      </c>
      <c r="M16" s="9">
        <f>IF(L16="","",ROUND(SUMIFS(I$2:I16,B$2:B16,B16)-SUMIFS(K$2:K16,B$2:B16,B16),2))</f>
        <v/>
      </c>
      <c r="N16" s="10">
        <f>IF(L16="","",IF(L16&gt;0,ROUND(M16/L16,4),""))</f>
        <v/>
      </c>
    </row>
    <row r="17">
      <c r="A17" s="5" t="n"/>
      <c r="B17" s="6" t="n"/>
      <c r="C17" s="6" t="n"/>
      <c r="D17" s="6" t="n"/>
      <c r="E17" s="6" t="n"/>
      <c r="F17" s="7" t="n"/>
      <c r="G17" s="8">
        <f>IF(OR(B17="",E17=""),"",IF(C17="Entrada",E17,0))</f>
        <v/>
      </c>
      <c r="H17" s="8">
        <f>IF(OR(B17="",E17=""),"",IF(C17="Salida",E17,0))</f>
        <v/>
      </c>
      <c r="I17" s="9">
        <f>IF(G17="","",G17*IF(F17="",0,F17))</f>
        <v/>
      </c>
      <c r="J17" s="10">
        <f>IF(OR(H17="",H17=0),"",IFERROR(ROUND((SUMIFS(I$1:I16,B$1:B16,B17)-SUMIFS(K$1:K16,B$1:B16,B17))/(SUMIFS(G$1:G16,B$1:B16,B17)-SUMIFS(H$1:H16,B$1:B16,B17)),4),0))</f>
        <v/>
      </c>
      <c r="K17" s="9">
        <f>IF(H17="","",IF(H17=0,0,ROUND(H17*J17,2)))</f>
        <v/>
      </c>
      <c r="L17" s="8">
        <f>IF(OR(B17="",E17=""),"",SUMIFS(G$2:G17,B$2:B17,B17)-SUMIFS(H$2:H17,B$2:B17,B17))</f>
        <v/>
      </c>
      <c r="M17" s="9">
        <f>IF(L17="","",ROUND(SUMIFS(I$2:I17,B$2:B17,B17)-SUMIFS(K$2:K17,B$2:B17,B17),2))</f>
        <v/>
      </c>
      <c r="N17" s="10">
        <f>IF(L17="","",IF(L17&gt;0,ROUND(M17/L17,4),""))</f>
        <v/>
      </c>
    </row>
    <row r="18">
      <c r="A18" s="5" t="n"/>
      <c r="B18" s="6" t="n"/>
      <c r="C18" s="6" t="n"/>
      <c r="D18" s="6" t="n"/>
      <c r="E18" s="6" t="n"/>
      <c r="F18" s="7" t="n"/>
      <c r="G18" s="8">
        <f>IF(OR(B18="",E18=""),"",IF(C18="Entrada",E18,0))</f>
        <v/>
      </c>
      <c r="H18" s="8">
        <f>IF(OR(B18="",E18=""),"",IF(C18="Salida",E18,0))</f>
        <v/>
      </c>
      <c r="I18" s="9">
        <f>IF(G18="","",G18*IF(F18="",0,F18))</f>
        <v/>
      </c>
      <c r="J18" s="10">
        <f>IF(OR(H18="",H18=0),"",IFERROR(ROUND((SUMIFS(I$1:I17,B$1:B17,B18)-SUMIFS(K$1:K17,B$1:B17,B18))/(SUMIFS(G$1:G17,B$1:B17,B18)-SUMIFS(H$1:H17,B$1:B17,B18)),4),0))</f>
        <v/>
      </c>
      <c r="K18" s="9">
        <f>IF(H18="","",IF(H18=0,0,ROUND(H18*J18,2)))</f>
        <v/>
      </c>
      <c r="L18" s="8">
        <f>IF(OR(B18="",E18=""),"",SUMIFS(G$2:G18,B$2:B18,B18)-SUMIFS(H$2:H18,B$2:B18,B18))</f>
        <v/>
      </c>
      <c r="M18" s="9">
        <f>IF(L18="","",ROUND(SUMIFS(I$2:I18,B$2:B18,B18)-SUMIFS(K$2:K18,B$2:B18,B18),2))</f>
        <v/>
      </c>
      <c r="N18" s="10">
        <f>IF(L18="","",IF(L18&gt;0,ROUND(M18/L18,4),""))</f>
        <v/>
      </c>
    </row>
    <row r="19">
      <c r="A19" s="5" t="n"/>
      <c r="B19" s="6" t="n"/>
      <c r="C19" s="6" t="n"/>
      <c r="D19" s="6" t="n"/>
      <c r="E19" s="6" t="n"/>
      <c r="F19" s="7" t="n"/>
      <c r="G19" s="8">
        <f>IF(OR(B19="",E19=""),"",IF(C19="Entrada",E19,0))</f>
        <v/>
      </c>
      <c r="H19" s="8">
        <f>IF(OR(B19="",E19=""),"",IF(C19="Salida",E19,0))</f>
        <v/>
      </c>
      <c r="I19" s="9">
        <f>IF(G19="","",G19*IF(F19="",0,F19))</f>
        <v/>
      </c>
      <c r="J19" s="10">
        <f>IF(OR(H19="",H19=0),"",IFERROR(ROUND((SUMIFS(I$1:I18,B$1:B18,B19)-SUMIFS(K$1:K18,B$1:B18,B19))/(SUMIFS(G$1:G18,B$1:B18,B19)-SUMIFS(H$1:H18,B$1:B18,B19)),4),0))</f>
        <v/>
      </c>
      <c r="K19" s="9">
        <f>IF(H19="","",IF(H19=0,0,ROUND(H19*J19,2)))</f>
        <v/>
      </c>
      <c r="L19" s="8">
        <f>IF(OR(B19="",E19=""),"",SUMIFS(G$2:G19,B$2:B19,B19)-SUMIFS(H$2:H19,B$2:B19,B19))</f>
        <v/>
      </c>
      <c r="M19" s="9">
        <f>IF(L19="","",ROUND(SUMIFS(I$2:I19,B$2:B19,B19)-SUMIFS(K$2:K19,B$2:B19,B19),2))</f>
        <v/>
      </c>
      <c r="N19" s="10">
        <f>IF(L19="","",IF(L19&gt;0,ROUND(M19/L19,4),""))</f>
        <v/>
      </c>
    </row>
    <row r="20">
      <c r="A20" s="5" t="n"/>
      <c r="B20" s="6" t="n"/>
      <c r="C20" s="6" t="n"/>
      <c r="D20" s="6" t="n"/>
      <c r="E20" s="6" t="n"/>
      <c r="F20" s="7" t="n"/>
      <c r="G20" s="8">
        <f>IF(OR(B20="",E20=""),"",IF(C20="Entrada",E20,0))</f>
        <v/>
      </c>
      <c r="H20" s="8">
        <f>IF(OR(B20="",E20=""),"",IF(C20="Salida",E20,0))</f>
        <v/>
      </c>
      <c r="I20" s="9">
        <f>IF(G20="","",G20*IF(F20="",0,F20))</f>
        <v/>
      </c>
      <c r="J20" s="10">
        <f>IF(OR(H20="",H20=0),"",IFERROR(ROUND((SUMIFS(I$1:I19,B$1:B19,B20)-SUMIFS(K$1:K19,B$1:B19,B20))/(SUMIFS(G$1:G19,B$1:B19,B20)-SUMIFS(H$1:H19,B$1:B19,B20)),4),0))</f>
        <v/>
      </c>
      <c r="K20" s="9">
        <f>IF(H20="","",IF(H20=0,0,ROUND(H20*J20,2)))</f>
        <v/>
      </c>
      <c r="L20" s="8">
        <f>IF(OR(B20="",E20=""),"",SUMIFS(G$2:G20,B$2:B20,B20)-SUMIFS(H$2:H20,B$2:B20,B20))</f>
        <v/>
      </c>
      <c r="M20" s="9">
        <f>IF(L20="","",ROUND(SUMIFS(I$2:I20,B$2:B20,B20)-SUMIFS(K$2:K20,B$2:B20,B20),2))</f>
        <v/>
      </c>
      <c r="N20" s="10">
        <f>IF(L20="","",IF(L20&gt;0,ROUND(M20/L20,4),""))</f>
        <v/>
      </c>
    </row>
    <row r="21">
      <c r="A21" s="5" t="n"/>
      <c r="B21" s="6" t="n"/>
      <c r="C21" s="6" t="n"/>
      <c r="D21" s="6" t="n"/>
      <c r="E21" s="6" t="n"/>
      <c r="F21" s="7" t="n"/>
      <c r="G21" s="8">
        <f>IF(OR(B21="",E21=""),"",IF(C21="Entrada",E21,0))</f>
        <v/>
      </c>
      <c r="H21" s="8">
        <f>IF(OR(B21="",E21=""),"",IF(C21="Salida",E21,0))</f>
        <v/>
      </c>
      <c r="I21" s="9">
        <f>IF(G21="","",G21*IF(F21="",0,F21))</f>
        <v/>
      </c>
      <c r="J21" s="10">
        <f>IF(OR(H21="",H21=0),"",IFERROR(ROUND((SUMIFS(I$1:I20,B$1:B20,B21)-SUMIFS(K$1:K20,B$1:B20,B21))/(SUMIFS(G$1:G20,B$1:B20,B21)-SUMIFS(H$1:H20,B$1:B20,B21)),4),0))</f>
        <v/>
      </c>
      <c r="K21" s="9">
        <f>IF(H21="","",IF(H21=0,0,ROUND(H21*J21,2)))</f>
        <v/>
      </c>
      <c r="L21" s="8">
        <f>IF(OR(B21="",E21=""),"",SUMIFS(G$2:G21,B$2:B21,B21)-SUMIFS(H$2:H21,B$2:B21,B21))</f>
        <v/>
      </c>
      <c r="M21" s="9">
        <f>IF(L21="","",ROUND(SUMIFS(I$2:I21,B$2:B21,B21)-SUMIFS(K$2:K21,B$2:B21,B21),2))</f>
        <v/>
      </c>
      <c r="N21" s="10">
        <f>IF(L21="","",IF(L21&gt;0,ROUND(M21/L21,4),""))</f>
        <v/>
      </c>
    </row>
    <row r="22">
      <c r="A22" s="5" t="n"/>
      <c r="B22" s="6" t="n"/>
      <c r="C22" s="6" t="n"/>
      <c r="D22" s="6" t="n"/>
      <c r="E22" s="6" t="n"/>
      <c r="F22" s="7" t="n"/>
      <c r="G22" s="8">
        <f>IF(OR(B22="",E22=""),"",IF(C22="Entrada",E22,0))</f>
        <v/>
      </c>
      <c r="H22" s="8">
        <f>IF(OR(B22="",E22=""),"",IF(C22="Salida",E22,0))</f>
        <v/>
      </c>
      <c r="I22" s="9">
        <f>IF(G22="","",G22*IF(F22="",0,F22))</f>
        <v/>
      </c>
      <c r="J22" s="10">
        <f>IF(OR(H22="",H22=0),"",IFERROR(ROUND((SUMIFS(I$1:I21,B$1:B21,B22)-SUMIFS(K$1:K21,B$1:B21,B22))/(SUMIFS(G$1:G21,B$1:B21,B22)-SUMIFS(H$1:H21,B$1:B21,B22)),4),0))</f>
        <v/>
      </c>
      <c r="K22" s="9">
        <f>IF(H22="","",IF(H22=0,0,ROUND(H22*J22,2)))</f>
        <v/>
      </c>
      <c r="L22" s="8">
        <f>IF(OR(B22="",E22=""),"",SUMIFS(G$2:G22,B$2:B22,B22)-SUMIFS(H$2:H22,B$2:B22,B22))</f>
        <v/>
      </c>
      <c r="M22" s="9">
        <f>IF(L22="","",ROUND(SUMIFS(I$2:I22,B$2:B22,B22)-SUMIFS(K$2:K22,B$2:B22,B22),2))</f>
        <v/>
      </c>
      <c r="N22" s="10">
        <f>IF(L22="","",IF(L22&gt;0,ROUND(M22/L22,4),""))</f>
        <v/>
      </c>
    </row>
    <row r="23">
      <c r="A23" s="5" t="n"/>
      <c r="B23" s="6" t="n"/>
      <c r="C23" s="6" t="n"/>
      <c r="D23" s="6" t="n"/>
      <c r="E23" s="6" t="n"/>
      <c r="F23" s="7" t="n"/>
      <c r="G23" s="8">
        <f>IF(OR(B23="",E23=""),"",IF(C23="Entrada",E23,0))</f>
        <v/>
      </c>
      <c r="H23" s="8">
        <f>IF(OR(B23="",E23=""),"",IF(C23="Salida",E23,0))</f>
        <v/>
      </c>
      <c r="I23" s="9">
        <f>IF(G23="","",G23*IF(F23="",0,F23))</f>
        <v/>
      </c>
      <c r="J23" s="10">
        <f>IF(OR(H23="",H23=0),"",IFERROR(ROUND((SUMIFS(I$1:I22,B$1:B22,B23)-SUMIFS(K$1:K22,B$1:B22,B23))/(SUMIFS(G$1:G22,B$1:B22,B23)-SUMIFS(H$1:H22,B$1:B22,B23)),4),0))</f>
        <v/>
      </c>
      <c r="K23" s="9">
        <f>IF(H23="","",IF(H23=0,0,ROUND(H23*J23,2)))</f>
        <v/>
      </c>
      <c r="L23" s="8">
        <f>IF(OR(B23="",E23=""),"",SUMIFS(G$2:G23,B$2:B23,B23)-SUMIFS(H$2:H23,B$2:B23,B23))</f>
        <v/>
      </c>
      <c r="M23" s="9">
        <f>IF(L23="","",ROUND(SUMIFS(I$2:I23,B$2:B23,B23)-SUMIFS(K$2:K23,B$2:B23,B23),2))</f>
        <v/>
      </c>
      <c r="N23" s="10">
        <f>IF(L23="","",IF(L23&gt;0,ROUND(M23/L23,4),""))</f>
        <v/>
      </c>
    </row>
    <row r="24">
      <c r="A24" s="5" t="n"/>
      <c r="B24" s="6" t="n"/>
      <c r="C24" s="6" t="n"/>
      <c r="D24" s="6" t="n"/>
      <c r="E24" s="6" t="n"/>
      <c r="F24" s="7" t="n"/>
      <c r="G24" s="8">
        <f>IF(OR(B24="",E24=""),"",IF(C24="Entrada",E24,0))</f>
        <v/>
      </c>
      <c r="H24" s="8">
        <f>IF(OR(B24="",E24=""),"",IF(C24="Salida",E24,0))</f>
        <v/>
      </c>
      <c r="I24" s="9">
        <f>IF(G24="","",G24*IF(F24="",0,F24))</f>
        <v/>
      </c>
      <c r="J24" s="10">
        <f>IF(OR(H24="",H24=0),"",IFERROR(ROUND((SUMIFS(I$1:I23,B$1:B23,B24)-SUMIFS(K$1:K23,B$1:B23,B24))/(SUMIFS(G$1:G23,B$1:B23,B24)-SUMIFS(H$1:H23,B$1:B23,B24)),4),0))</f>
        <v/>
      </c>
      <c r="K24" s="9">
        <f>IF(H24="","",IF(H24=0,0,ROUND(H24*J24,2)))</f>
        <v/>
      </c>
      <c r="L24" s="8">
        <f>IF(OR(B24="",E24=""),"",SUMIFS(G$2:G24,B$2:B24,B24)-SUMIFS(H$2:H24,B$2:B24,B24))</f>
        <v/>
      </c>
      <c r="M24" s="9">
        <f>IF(L24="","",ROUND(SUMIFS(I$2:I24,B$2:B24,B24)-SUMIFS(K$2:K24,B$2:B24,B24),2))</f>
        <v/>
      </c>
      <c r="N24" s="10">
        <f>IF(L24="","",IF(L24&gt;0,ROUND(M24/L24,4),""))</f>
        <v/>
      </c>
    </row>
    <row r="25">
      <c r="A25" s="5" t="n"/>
      <c r="B25" s="6" t="n"/>
      <c r="C25" s="6" t="n"/>
      <c r="D25" s="6" t="n"/>
      <c r="E25" s="6" t="n"/>
      <c r="F25" s="7" t="n"/>
      <c r="G25" s="8">
        <f>IF(OR(B25="",E25=""),"",IF(C25="Entrada",E25,0))</f>
        <v/>
      </c>
      <c r="H25" s="8">
        <f>IF(OR(B25="",E25=""),"",IF(C25="Salida",E25,0))</f>
        <v/>
      </c>
      <c r="I25" s="9">
        <f>IF(G25="","",G25*IF(F25="",0,F25))</f>
        <v/>
      </c>
      <c r="J25" s="10">
        <f>IF(OR(H25="",H25=0),"",IFERROR(ROUND((SUMIFS(I$1:I24,B$1:B24,B25)-SUMIFS(K$1:K24,B$1:B24,B25))/(SUMIFS(G$1:G24,B$1:B24,B25)-SUMIFS(H$1:H24,B$1:B24,B25)),4),0))</f>
        <v/>
      </c>
      <c r="K25" s="9">
        <f>IF(H25="","",IF(H25=0,0,ROUND(H25*J25,2)))</f>
        <v/>
      </c>
      <c r="L25" s="8">
        <f>IF(OR(B25="",E25=""),"",SUMIFS(G$2:G25,B$2:B25,B25)-SUMIFS(H$2:H25,B$2:B25,B25))</f>
        <v/>
      </c>
      <c r="M25" s="9">
        <f>IF(L25="","",ROUND(SUMIFS(I$2:I25,B$2:B25,B25)-SUMIFS(K$2:K25,B$2:B25,B25),2))</f>
        <v/>
      </c>
      <c r="N25" s="10">
        <f>IF(L25="","",IF(L25&gt;0,ROUND(M25/L25,4),""))</f>
        <v/>
      </c>
    </row>
    <row r="26">
      <c r="A26" s="5" t="n"/>
      <c r="B26" s="6" t="n"/>
      <c r="C26" s="6" t="n"/>
      <c r="D26" s="6" t="n"/>
      <c r="E26" s="6" t="n"/>
      <c r="F26" s="7" t="n"/>
      <c r="G26" s="8">
        <f>IF(OR(B26="",E26=""),"",IF(C26="Entrada",E26,0))</f>
        <v/>
      </c>
      <c r="H26" s="8">
        <f>IF(OR(B26="",E26=""),"",IF(C26="Salida",E26,0))</f>
        <v/>
      </c>
      <c r="I26" s="9">
        <f>IF(G26="","",G26*IF(F26="",0,F26))</f>
        <v/>
      </c>
      <c r="J26" s="10">
        <f>IF(OR(H26="",H26=0),"",IFERROR(ROUND((SUMIFS(I$1:I25,B$1:B25,B26)-SUMIFS(K$1:K25,B$1:B25,B26))/(SUMIFS(G$1:G25,B$1:B25,B26)-SUMIFS(H$1:H25,B$1:B25,B26)),4),0))</f>
        <v/>
      </c>
      <c r="K26" s="9">
        <f>IF(H26="","",IF(H26=0,0,ROUND(H26*J26,2)))</f>
        <v/>
      </c>
      <c r="L26" s="8">
        <f>IF(OR(B26="",E26=""),"",SUMIFS(G$2:G26,B$2:B26,B26)-SUMIFS(H$2:H26,B$2:B26,B26))</f>
        <v/>
      </c>
      <c r="M26" s="9">
        <f>IF(L26="","",ROUND(SUMIFS(I$2:I26,B$2:B26,B26)-SUMIFS(K$2:K26,B$2:B26,B26),2))</f>
        <v/>
      </c>
      <c r="N26" s="10">
        <f>IF(L26="","",IF(L26&gt;0,ROUND(M26/L26,4),""))</f>
        <v/>
      </c>
    </row>
    <row r="27">
      <c r="A27" s="5" t="n"/>
      <c r="B27" s="6" t="n"/>
      <c r="C27" s="6" t="n"/>
      <c r="D27" s="6" t="n"/>
      <c r="E27" s="6" t="n"/>
      <c r="F27" s="7" t="n"/>
      <c r="G27" s="8">
        <f>IF(OR(B27="",E27=""),"",IF(C27="Entrada",E27,0))</f>
        <v/>
      </c>
      <c r="H27" s="8">
        <f>IF(OR(B27="",E27=""),"",IF(C27="Salida",E27,0))</f>
        <v/>
      </c>
      <c r="I27" s="9">
        <f>IF(G27="","",G27*IF(F27="",0,F27))</f>
        <v/>
      </c>
      <c r="J27" s="10">
        <f>IF(OR(H27="",H27=0),"",IFERROR(ROUND((SUMIFS(I$1:I26,B$1:B26,B27)-SUMIFS(K$1:K26,B$1:B26,B27))/(SUMIFS(G$1:G26,B$1:B26,B27)-SUMIFS(H$1:H26,B$1:B26,B27)),4),0))</f>
        <v/>
      </c>
      <c r="K27" s="9">
        <f>IF(H27="","",IF(H27=0,0,ROUND(H27*J27,2)))</f>
        <v/>
      </c>
      <c r="L27" s="8">
        <f>IF(OR(B27="",E27=""),"",SUMIFS(G$2:G27,B$2:B27,B27)-SUMIFS(H$2:H27,B$2:B27,B27))</f>
        <v/>
      </c>
      <c r="M27" s="9">
        <f>IF(L27="","",ROUND(SUMIFS(I$2:I27,B$2:B27,B27)-SUMIFS(K$2:K27,B$2:B27,B27),2))</f>
        <v/>
      </c>
      <c r="N27" s="10">
        <f>IF(L27="","",IF(L27&gt;0,ROUND(M27/L27,4),""))</f>
        <v/>
      </c>
    </row>
    <row r="28">
      <c r="A28" s="5" t="n"/>
      <c r="B28" s="6" t="n"/>
      <c r="C28" s="6" t="n"/>
      <c r="D28" s="6" t="n"/>
      <c r="E28" s="6" t="n"/>
      <c r="F28" s="7" t="n"/>
      <c r="G28" s="8">
        <f>IF(OR(B28="",E28=""),"",IF(C28="Entrada",E28,0))</f>
        <v/>
      </c>
      <c r="H28" s="8">
        <f>IF(OR(B28="",E28=""),"",IF(C28="Salida",E28,0))</f>
        <v/>
      </c>
      <c r="I28" s="9">
        <f>IF(G28="","",G28*IF(F28="",0,F28))</f>
        <v/>
      </c>
      <c r="J28" s="10">
        <f>IF(OR(H28="",H28=0),"",IFERROR(ROUND((SUMIFS(I$1:I27,B$1:B27,B28)-SUMIFS(K$1:K27,B$1:B27,B28))/(SUMIFS(G$1:G27,B$1:B27,B28)-SUMIFS(H$1:H27,B$1:B27,B28)),4),0))</f>
        <v/>
      </c>
      <c r="K28" s="9">
        <f>IF(H28="","",IF(H28=0,0,ROUND(H28*J28,2)))</f>
        <v/>
      </c>
      <c r="L28" s="8">
        <f>IF(OR(B28="",E28=""),"",SUMIFS(G$2:G28,B$2:B28,B28)-SUMIFS(H$2:H28,B$2:B28,B28))</f>
        <v/>
      </c>
      <c r="M28" s="9">
        <f>IF(L28="","",ROUND(SUMIFS(I$2:I28,B$2:B28,B28)-SUMIFS(K$2:K28,B$2:B28,B28),2))</f>
        <v/>
      </c>
      <c r="N28" s="10">
        <f>IF(L28="","",IF(L28&gt;0,ROUND(M28/L28,4),""))</f>
        <v/>
      </c>
    </row>
    <row r="29">
      <c r="A29" s="5" t="n"/>
      <c r="B29" s="6" t="n"/>
      <c r="C29" s="6" t="n"/>
      <c r="D29" s="6" t="n"/>
      <c r="E29" s="6" t="n"/>
      <c r="F29" s="7" t="n"/>
      <c r="G29" s="8">
        <f>IF(OR(B29="",E29=""),"",IF(C29="Entrada",E29,0))</f>
        <v/>
      </c>
      <c r="H29" s="8">
        <f>IF(OR(B29="",E29=""),"",IF(C29="Salida",E29,0))</f>
        <v/>
      </c>
      <c r="I29" s="9">
        <f>IF(G29="","",G29*IF(F29="",0,F29))</f>
        <v/>
      </c>
      <c r="J29" s="10">
        <f>IF(OR(H29="",H29=0),"",IFERROR(ROUND((SUMIFS(I$1:I28,B$1:B28,B29)-SUMIFS(K$1:K28,B$1:B28,B29))/(SUMIFS(G$1:G28,B$1:B28,B29)-SUMIFS(H$1:H28,B$1:B28,B29)),4),0))</f>
        <v/>
      </c>
      <c r="K29" s="9">
        <f>IF(H29="","",IF(H29=0,0,ROUND(H29*J29,2)))</f>
        <v/>
      </c>
      <c r="L29" s="8">
        <f>IF(OR(B29="",E29=""),"",SUMIFS(G$2:G29,B$2:B29,B29)-SUMIFS(H$2:H29,B$2:B29,B29))</f>
        <v/>
      </c>
      <c r="M29" s="9">
        <f>IF(L29="","",ROUND(SUMIFS(I$2:I29,B$2:B29,B29)-SUMIFS(K$2:K29,B$2:B29,B29),2))</f>
        <v/>
      </c>
      <c r="N29" s="10">
        <f>IF(L29="","",IF(L29&gt;0,ROUND(M29/L29,4),""))</f>
        <v/>
      </c>
    </row>
    <row r="30">
      <c r="A30" s="5" t="n"/>
      <c r="B30" s="6" t="n"/>
      <c r="C30" s="6" t="n"/>
      <c r="D30" s="6" t="n"/>
      <c r="E30" s="6" t="n"/>
      <c r="F30" s="7" t="n"/>
      <c r="G30" s="8">
        <f>IF(OR(B30="",E30=""),"",IF(C30="Entrada",E30,0))</f>
        <v/>
      </c>
      <c r="H30" s="8">
        <f>IF(OR(B30="",E30=""),"",IF(C30="Salida",E30,0))</f>
        <v/>
      </c>
      <c r="I30" s="9">
        <f>IF(G30="","",G30*IF(F30="",0,F30))</f>
        <v/>
      </c>
      <c r="J30" s="10">
        <f>IF(OR(H30="",H30=0),"",IFERROR(ROUND((SUMIFS(I$1:I29,B$1:B29,B30)-SUMIFS(K$1:K29,B$1:B29,B30))/(SUMIFS(G$1:G29,B$1:B29,B30)-SUMIFS(H$1:H29,B$1:B29,B30)),4),0))</f>
        <v/>
      </c>
      <c r="K30" s="9">
        <f>IF(H30="","",IF(H30=0,0,ROUND(H30*J30,2)))</f>
        <v/>
      </c>
      <c r="L30" s="8">
        <f>IF(OR(B30="",E30=""),"",SUMIFS(G$2:G30,B$2:B30,B30)-SUMIFS(H$2:H30,B$2:B30,B30))</f>
        <v/>
      </c>
      <c r="M30" s="9">
        <f>IF(L30="","",ROUND(SUMIFS(I$2:I30,B$2:B30,B30)-SUMIFS(K$2:K30,B$2:B30,B30),2))</f>
        <v/>
      </c>
      <c r="N30" s="10">
        <f>IF(L30="","",IF(L30&gt;0,ROUND(M30/L30,4),""))</f>
        <v/>
      </c>
    </row>
    <row r="31">
      <c r="A31" s="5" t="n"/>
      <c r="B31" s="6" t="n"/>
      <c r="C31" s="6" t="n"/>
      <c r="D31" s="6" t="n"/>
      <c r="E31" s="6" t="n"/>
      <c r="F31" s="7" t="n"/>
      <c r="G31" s="8">
        <f>IF(OR(B31="",E31=""),"",IF(C31="Entrada",E31,0))</f>
        <v/>
      </c>
      <c r="H31" s="8">
        <f>IF(OR(B31="",E31=""),"",IF(C31="Salida",E31,0))</f>
        <v/>
      </c>
      <c r="I31" s="9">
        <f>IF(G31="","",G31*IF(F31="",0,F31))</f>
        <v/>
      </c>
      <c r="J31" s="10">
        <f>IF(OR(H31="",H31=0),"",IFERROR(ROUND((SUMIFS(I$1:I30,B$1:B30,B31)-SUMIFS(K$1:K30,B$1:B30,B31))/(SUMIFS(G$1:G30,B$1:B30,B31)-SUMIFS(H$1:H30,B$1:B30,B31)),4),0))</f>
        <v/>
      </c>
      <c r="K31" s="9">
        <f>IF(H31="","",IF(H31=0,0,ROUND(H31*J31,2)))</f>
        <v/>
      </c>
      <c r="L31" s="8">
        <f>IF(OR(B31="",E31=""),"",SUMIFS(G$2:G31,B$2:B31,B31)-SUMIFS(H$2:H31,B$2:B31,B31))</f>
        <v/>
      </c>
      <c r="M31" s="9">
        <f>IF(L31="","",ROUND(SUMIFS(I$2:I31,B$2:B31,B31)-SUMIFS(K$2:K31,B$2:B31,B31),2))</f>
        <v/>
      </c>
      <c r="N31" s="10">
        <f>IF(L31="","",IF(L31&gt;0,ROUND(M31/L31,4),""))</f>
        <v/>
      </c>
    </row>
    <row r="32">
      <c r="A32" s="5" t="n"/>
      <c r="B32" s="6" t="n"/>
      <c r="C32" s="6" t="n"/>
      <c r="D32" s="6" t="n"/>
      <c r="E32" s="6" t="n"/>
      <c r="F32" s="7" t="n"/>
      <c r="G32" s="8">
        <f>IF(OR(B32="",E32=""),"",IF(C32="Entrada",E32,0))</f>
        <v/>
      </c>
      <c r="H32" s="8">
        <f>IF(OR(B32="",E32=""),"",IF(C32="Salida",E32,0))</f>
        <v/>
      </c>
      <c r="I32" s="9">
        <f>IF(G32="","",G32*IF(F32="",0,F32))</f>
        <v/>
      </c>
      <c r="J32" s="10">
        <f>IF(OR(H32="",H32=0),"",IFERROR(ROUND((SUMIFS(I$1:I31,B$1:B31,B32)-SUMIFS(K$1:K31,B$1:B31,B32))/(SUMIFS(G$1:G31,B$1:B31,B32)-SUMIFS(H$1:H31,B$1:B31,B32)),4),0))</f>
        <v/>
      </c>
      <c r="K32" s="9">
        <f>IF(H32="","",IF(H32=0,0,ROUND(H32*J32,2)))</f>
        <v/>
      </c>
      <c r="L32" s="8">
        <f>IF(OR(B32="",E32=""),"",SUMIFS(G$2:G32,B$2:B32,B32)-SUMIFS(H$2:H32,B$2:B32,B32))</f>
        <v/>
      </c>
      <c r="M32" s="9">
        <f>IF(L32="","",ROUND(SUMIFS(I$2:I32,B$2:B32,B32)-SUMIFS(K$2:K32,B$2:B32,B32),2))</f>
        <v/>
      </c>
      <c r="N32" s="10">
        <f>IF(L32="","",IF(L32&gt;0,ROUND(M32/L32,4),""))</f>
        <v/>
      </c>
    </row>
    <row r="33">
      <c r="A33" s="5" t="n"/>
      <c r="B33" s="6" t="n"/>
      <c r="C33" s="6" t="n"/>
      <c r="D33" s="6" t="n"/>
      <c r="E33" s="6" t="n"/>
      <c r="F33" s="7" t="n"/>
      <c r="G33" s="8">
        <f>IF(OR(B33="",E33=""),"",IF(C33="Entrada",E33,0))</f>
        <v/>
      </c>
      <c r="H33" s="8">
        <f>IF(OR(B33="",E33=""),"",IF(C33="Salida",E33,0))</f>
        <v/>
      </c>
      <c r="I33" s="9">
        <f>IF(G33="","",G33*IF(F33="",0,F33))</f>
        <v/>
      </c>
      <c r="J33" s="10">
        <f>IF(OR(H33="",H33=0),"",IFERROR(ROUND((SUMIFS(I$1:I32,B$1:B32,B33)-SUMIFS(K$1:K32,B$1:B32,B33))/(SUMIFS(G$1:G32,B$1:B32,B33)-SUMIFS(H$1:H32,B$1:B32,B33)),4),0))</f>
        <v/>
      </c>
      <c r="K33" s="9">
        <f>IF(H33="","",IF(H33=0,0,ROUND(H33*J33,2)))</f>
        <v/>
      </c>
      <c r="L33" s="8">
        <f>IF(OR(B33="",E33=""),"",SUMIFS(G$2:G33,B$2:B33,B33)-SUMIFS(H$2:H33,B$2:B33,B33))</f>
        <v/>
      </c>
      <c r="M33" s="9">
        <f>IF(L33="","",ROUND(SUMIFS(I$2:I33,B$2:B33,B33)-SUMIFS(K$2:K33,B$2:B33,B33),2))</f>
        <v/>
      </c>
      <c r="N33" s="10">
        <f>IF(L33="","",IF(L33&gt;0,ROUND(M33/L33,4),""))</f>
        <v/>
      </c>
    </row>
    <row r="34">
      <c r="A34" s="5" t="n"/>
      <c r="B34" s="6" t="n"/>
      <c r="C34" s="6" t="n"/>
      <c r="D34" s="6" t="n"/>
      <c r="E34" s="6" t="n"/>
      <c r="F34" s="7" t="n"/>
      <c r="G34" s="8">
        <f>IF(OR(B34="",E34=""),"",IF(C34="Entrada",E34,0))</f>
        <v/>
      </c>
      <c r="H34" s="8">
        <f>IF(OR(B34="",E34=""),"",IF(C34="Salida",E34,0))</f>
        <v/>
      </c>
      <c r="I34" s="9">
        <f>IF(G34="","",G34*IF(F34="",0,F34))</f>
        <v/>
      </c>
      <c r="J34" s="10">
        <f>IF(OR(H34="",H34=0),"",IFERROR(ROUND((SUMIFS(I$1:I33,B$1:B33,B34)-SUMIFS(K$1:K33,B$1:B33,B34))/(SUMIFS(G$1:G33,B$1:B33,B34)-SUMIFS(H$1:H33,B$1:B33,B34)),4),0))</f>
        <v/>
      </c>
      <c r="K34" s="9">
        <f>IF(H34="","",IF(H34=0,0,ROUND(H34*J34,2)))</f>
        <v/>
      </c>
      <c r="L34" s="8">
        <f>IF(OR(B34="",E34=""),"",SUMIFS(G$2:G34,B$2:B34,B34)-SUMIFS(H$2:H34,B$2:B34,B34))</f>
        <v/>
      </c>
      <c r="M34" s="9">
        <f>IF(L34="","",ROUND(SUMIFS(I$2:I34,B$2:B34,B34)-SUMIFS(K$2:K34,B$2:B34,B34),2))</f>
        <v/>
      </c>
      <c r="N34" s="10">
        <f>IF(L34="","",IF(L34&gt;0,ROUND(M34/L34,4),""))</f>
        <v/>
      </c>
    </row>
    <row r="35">
      <c r="A35" s="5" t="n"/>
      <c r="B35" s="6" t="n"/>
      <c r="C35" s="6" t="n"/>
      <c r="D35" s="6" t="n"/>
      <c r="E35" s="6" t="n"/>
      <c r="F35" s="7" t="n"/>
      <c r="G35" s="8">
        <f>IF(OR(B35="",E35=""),"",IF(C35="Entrada",E35,0))</f>
        <v/>
      </c>
      <c r="H35" s="8">
        <f>IF(OR(B35="",E35=""),"",IF(C35="Salida",E35,0))</f>
        <v/>
      </c>
      <c r="I35" s="9">
        <f>IF(G35="","",G35*IF(F35="",0,F35))</f>
        <v/>
      </c>
      <c r="J35" s="10">
        <f>IF(OR(H35="",H35=0),"",IFERROR(ROUND((SUMIFS(I$1:I34,B$1:B34,B35)-SUMIFS(K$1:K34,B$1:B34,B35))/(SUMIFS(G$1:G34,B$1:B34,B35)-SUMIFS(H$1:H34,B$1:B34,B35)),4),0))</f>
        <v/>
      </c>
      <c r="K35" s="9">
        <f>IF(H35="","",IF(H35=0,0,ROUND(H35*J35,2)))</f>
        <v/>
      </c>
      <c r="L35" s="8">
        <f>IF(OR(B35="",E35=""),"",SUMIFS(G$2:G35,B$2:B35,B35)-SUMIFS(H$2:H35,B$2:B35,B35))</f>
        <v/>
      </c>
      <c r="M35" s="9">
        <f>IF(L35="","",ROUND(SUMIFS(I$2:I35,B$2:B35,B35)-SUMIFS(K$2:K35,B$2:B35,B35),2))</f>
        <v/>
      </c>
      <c r="N35" s="10">
        <f>IF(L35="","",IF(L35&gt;0,ROUND(M35/L35,4),""))</f>
        <v/>
      </c>
    </row>
    <row r="36">
      <c r="A36" s="5" t="n"/>
      <c r="B36" s="6" t="n"/>
      <c r="C36" s="6" t="n"/>
      <c r="D36" s="6" t="n"/>
      <c r="E36" s="6" t="n"/>
      <c r="F36" s="7" t="n"/>
      <c r="G36" s="8">
        <f>IF(OR(B36="",E36=""),"",IF(C36="Entrada",E36,0))</f>
        <v/>
      </c>
      <c r="H36" s="8">
        <f>IF(OR(B36="",E36=""),"",IF(C36="Salida",E36,0))</f>
        <v/>
      </c>
      <c r="I36" s="9">
        <f>IF(G36="","",G36*IF(F36="",0,F36))</f>
        <v/>
      </c>
      <c r="J36" s="10">
        <f>IF(OR(H36="",H36=0),"",IFERROR(ROUND((SUMIFS(I$1:I35,B$1:B35,B36)-SUMIFS(K$1:K35,B$1:B35,B36))/(SUMIFS(G$1:G35,B$1:B35,B36)-SUMIFS(H$1:H35,B$1:B35,B36)),4),0))</f>
        <v/>
      </c>
      <c r="K36" s="9">
        <f>IF(H36="","",IF(H36=0,0,ROUND(H36*J36,2)))</f>
        <v/>
      </c>
      <c r="L36" s="8">
        <f>IF(OR(B36="",E36=""),"",SUMIFS(G$2:G36,B$2:B36,B36)-SUMIFS(H$2:H36,B$2:B36,B36))</f>
        <v/>
      </c>
      <c r="M36" s="9">
        <f>IF(L36="","",ROUND(SUMIFS(I$2:I36,B$2:B36,B36)-SUMIFS(K$2:K36,B$2:B36,B36),2))</f>
        <v/>
      </c>
      <c r="N36" s="10">
        <f>IF(L36="","",IF(L36&gt;0,ROUND(M36/L36,4),""))</f>
        <v/>
      </c>
    </row>
    <row r="37">
      <c r="A37" s="5" t="n"/>
      <c r="B37" s="6" t="n"/>
      <c r="C37" s="6" t="n"/>
      <c r="D37" s="6" t="n"/>
      <c r="E37" s="6" t="n"/>
      <c r="F37" s="7" t="n"/>
      <c r="G37" s="8">
        <f>IF(OR(B37="",E37=""),"",IF(C37="Entrada",E37,0))</f>
        <v/>
      </c>
      <c r="H37" s="8">
        <f>IF(OR(B37="",E37=""),"",IF(C37="Salida",E37,0))</f>
        <v/>
      </c>
      <c r="I37" s="9">
        <f>IF(G37="","",G37*IF(F37="",0,F37))</f>
        <v/>
      </c>
      <c r="J37" s="10">
        <f>IF(OR(H37="",H37=0),"",IFERROR(ROUND((SUMIFS(I$1:I36,B$1:B36,B37)-SUMIFS(K$1:K36,B$1:B36,B37))/(SUMIFS(G$1:G36,B$1:B36,B37)-SUMIFS(H$1:H36,B$1:B36,B37)),4),0))</f>
        <v/>
      </c>
      <c r="K37" s="9">
        <f>IF(H37="","",IF(H37=0,0,ROUND(H37*J37,2)))</f>
        <v/>
      </c>
      <c r="L37" s="8">
        <f>IF(OR(B37="",E37=""),"",SUMIFS(G$2:G37,B$2:B37,B37)-SUMIFS(H$2:H37,B$2:B37,B37))</f>
        <v/>
      </c>
      <c r="M37" s="9">
        <f>IF(L37="","",ROUND(SUMIFS(I$2:I37,B$2:B37,B37)-SUMIFS(K$2:K37,B$2:B37,B37),2))</f>
        <v/>
      </c>
      <c r="N37" s="10">
        <f>IF(L37="","",IF(L37&gt;0,ROUND(M37/L37,4),""))</f>
        <v/>
      </c>
    </row>
    <row r="38">
      <c r="A38" s="5" t="n"/>
      <c r="B38" s="6" t="n"/>
      <c r="C38" s="6" t="n"/>
      <c r="D38" s="6" t="n"/>
      <c r="E38" s="6" t="n"/>
      <c r="F38" s="7" t="n"/>
      <c r="G38" s="8">
        <f>IF(OR(B38="",E38=""),"",IF(C38="Entrada",E38,0))</f>
        <v/>
      </c>
      <c r="H38" s="8">
        <f>IF(OR(B38="",E38=""),"",IF(C38="Salida",E38,0))</f>
        <v/>
      </c>
      <c r="I38" s="9">
        <f>IF(G38="","",G38*IF(F38="",0,F38))</f>
        <v/>
      </c>
      <c r="J38" s="10">
        <f>IF(OR(H38="",H38=0),"",IFERROR(ROUND((SUMIFS(I$1:I37,B$1:B37,B38)-SUMIFS(K$1:K37,B$1:B37,B38))/(SUMIFS(G$1:G37,B$1:B37,B38)-SUMIFS(H$1:H37,B$1:B37,B38)),4),0))</f>
        <v/>
      </c>
      <c r="K38" s="9">
        <f>IF(H38="","",IF(H38=0,0,ROUND(H38*J38,2)))</f>
        <v/>
      </c>
      <c r="L38" s="8">
        <f>IF(OR(B38="",E38=""),"",SUMIFS(G$2:G38,B$2:B38,B38)-SUMIFS(H$2:H38,B$2:B38,B38))</f>
        <v/>
      </c>
      <c r="M38" s="9">
        <f>IF(L38="","",ROUND(SUMIFS(I$2:I38,B$2:B38,B38)-SUMIFS(K$2:K38,B$2:B38,B38),2))</f>
        <v/>
      </c>
      <c r="N38" s="10">
        <f>IF(L38="","",IF(L38&gt;0,ROUND(M38/L38,4),""))</f>
        <v/>
      </c>
    </row>
    <row r="39">
      <c r="A39" s="5" t="n"/>
      <c r="B39" s="6" t="n"/>
      <c r="C39" s="6" t="n"/>
      <c r="D39" s="6" t="n"/>
      <c r="E39" s="6" t="n"/>
      <c r="F39" s="7" t="n"/>
      <c r="G39" s="8">
        <f>IF(OR(B39="",E39=""),"",IF(C39="Entrada",E39,0))</f>
        <v/>
      </c>
      <c r="H39" s="8">
        <f>IF(OR(B39="",E39=""),"",IF(C39="Salida",E39,0))</f>
        <v/>
      </c>
      <c r="I39" s="9">
        <f>IF(G39="","",G39*IF(F39="",0,F39))</f>
        <v/>
      </c>
      <c r="J39" s="10">
        <f>IF(OR(H39="",H39=0),"",IFERROR(ROUND((SUMIFS(I$1:I38,B$1:B38,B39)-SUMIFS(K$1:K38,B$1:B38,B39))/(SUMIFS(G$1:G38,B$1:B38,B39)-SUMIFS(H$1:H38,B$1:B38,B39)),4),0))</f>
        <v/>
      </c>
      <c r="K39" s="9">
        <f>IF(H39="","",IF(H39=0,0,ROUND(H39*J39,2)))</f>
        <v/>
      </c>
      <c r="L39" s="8">
        <f>IF(OR(B39="",E39=""),"",SUMIFS(G$2:G39,B$2:B39,B39)-SUMIFS(H$2:H39,B$2:B39,B39))</f>
        <v/>
      </c>
      <c r="M39" s="9">
        <f>IF(L39="","",ROUND(SUMIFS(I$2:I39,B$2:B39,B39)-SUMIFS(K$2:K39,B$2:B39,B39),2))</f>
        <v/>
      </c>
      <c r="N39" s="10">
        <f>IF(L39="","",IF(L39&gt;0,ROUND(M39/L39,4),""))</f>
        <v/>
      </c>
    </row>
    <row r="40">
      <c r="A40" s="5" t="n"/>
      <c r="B40" s="6" t="n"/>
      <c r="C40" s="6" t="n"/>
      <c r="D40" s="6" t="n"/>
      <c r="E40" s="6" t="n"/>
      <c r="F40" s="7" t="n"/>
      <c r="G40" s="8">
        <f>IF(OR(B40="",E40=""),"",IF(C40="Entrada",E40,0))</f>
        <v/>
      </c>
      <c r="H40" s="8">
        <f>IF(OR(B40="",E40=""),"",IF(C40="Salida",E40,0))</f>
        <v/>
      </c>
      <c r="I40" s="9">
        <f>IF(G40="","",G40*IF(F40="",0,F40))</f>
        <v/>
      </c>
      <c r="J40" s="10">
        <f>IF(OR(H40="",H40=0),"",IFERROR(ROUND((SUMIFS(I$1:I39,B$1:B39,B40)-SUMIFS(K$1:K39,B$1:B39,B40))/(SUMIFS(G$1:G39,B$1:B39,B40)-SUMIFS(H$1:H39,B$1:B39,B40)),4),0))</f>
        <v/>
      </c>
      <c r="K40" s="9">
        <f>IF(H40="","",IF(H40=0,0,ROUND(H40*J40,2)))</f>
        <v/>
      </c>
      <c r="L40" s="8">
        <f>IF(OR(B40="",E40=""),"",SUMIFS(G$2:G40,B$2:B40,B40)-SUMIFS(H$2:H40,B$2:B40,B40))</f>
        <v/>
      </c>
      <c r="M40" s="9">
        <f>IF(L40="","",ROUND(SUMIFS(I$2:I40,B$2:B40,B40)-SUMIFS(K$2:K40,B$2:B40,B40),2))</f>
        <v/>
      </c>
      <c r="N40" s="10">
        <f>IF(L40="","",IF(L40&gt;0,ROUND(M40/L40,4),""))</f>
        <v/>
      </c>
    </row>
    <row r="41">
      <c r="A41" s="5" t="n"/>
      <c r="B41" s="6" t="n"/>
      <c r="C41" s="6" t="n"/>
      <c r="D41" s="6" t="n"/>
      <c r="E41" s="6" t="n"/>
      <c r="F41" s="7" t="n"/>
      <c r="G41" s="8">
        <f>IF(OR(B41="",E41=""),"",IF(C41="Entrada",E41,0))</f>
        <v/>
      </c>
      <c r="H41" s="8">
        <f>IF(OR(B41="",E41=""),"",IF(C41="Salida",E41,0))</f>
        <v/>
      </c>
      <c r="I41" s="9">
        <f>IF(G41="","",G41*IF(F41="",0,F41))</f>
        <v/>
      </c>
      <c r="J41" s="10">
        <f>IF(OR(H41="",H41=0),"",IFERROR(ROUND((SUMIFS(I$1:I40,B$1:B40,B41)-SUMIFS(K$1:K40,B$1:B40,B41))/(SUMIFS(G$1:G40,B$1:B40,B41)-SUMIFS(H$1:H40,B$1:B40,B41)),4),0))</f>
        <v/>
      </c>
      <c r="K41" s="9">
        <f>IF(H41="","",IF(H41=0,0,ROUND(H41*J41,2)))</f>
        <v/>
      </c>
      <c r="L41" s="8">
        <f>IF(OR(B41="",E41=""),"",SUMIFS(G$2:G41,B$2:B41,B41)-SUMIFS(H$2:H41,B$2:B41,B41))</f>
        <v/>
      </c>
      <c r="M41" s="9">
        <f>IF(L41="","",ROUND(SUMIFS(I$2:I41,B$2:B41,B41)-SUMIFS(K$2:K41,B$2:B41,B41),2))</f>
        <v/>
      </c>
      <c r="N41" s="10">
        <f>IF(L41="","",IF(L41&gt;0,ROUND(M41/L41,4),""))</f>
        <v/>
      </c>
    </row>
    <row r="42">
      <c r="A42" s="5" t="n"/>
      <c r="B42" s="6" t="n"/>
      <c r="C42" s="6" t="n"/>
      <c r="D42" s="6" t="n"/>
      <c r="E42" s="6" t="n"/>
      <c r="F42" s="7" t="n"/>
      <c r="G42" s="8">
        <f>IF(OR(B42="",E42=""),"",IF(C42="Entrada",E42,0))</f>
        <v/>
      </c>
      <c r="H42" s="8">
        <f>IF(OR(B42="",E42=""),"",IF(C42="Salida",E42,0))</f>
        <v/>
      </c>
      <c r="I42" s="9">
        <f>IF(G42="","",G42*IF(F42="",0,F42))</f>
        <v/>
      </c>
      <c r="J42" s="10">
        <f>IF(OR(H42="",H42=0),"",IFERROR(ROUND((SUMIFS(I$1:I41,B$1:B41,B42)-SUMIFS(K$1:K41,B$1:B41,B42))/(SUMIFS(G$1:G41,B$1:B41,B42)-SUMIFS(H$1:H41,B$1:B41,B42)),4),0))</f>
        <v/>
      </c>
      <c r="K42" s="9">
        <f>IF(H42="","",IF(H42=0,0,ROUND(H42*J42,2)))</f>
        <v/>
      </c>
      <c r="L42" s="8">
        <f>IF(OR(B42="",E42=""),"",SUMIFS(G$2:G42,B$2:B42,B42)-SUMIFS(H$2:H42,B$2:B42,B42))</f>
        <v/>
      </c>
      <c r="M42" s="9">
        <f>IF(L42="","",ROUND(SUMIFS(I$2:I42,B$2:B42,B42)-SUMIFS(K$2:K42,B$2:B42,B42),2))</f>
        <v/>
      </c>
      <c r="N42" s="10">
        <f>IF(L42="","",IF(L42&gt;0,ROUND(M42/L42,4),""))</f>
        <v/>
      </c>
    </row>
    <row r="43">
      <c r="A43" s="5" t="n"/>
      <c r="B43" s="6" t="n"/>
      <c r="C43" s="6" t="n"/>
      <c r="D43" s="6" t="n"/>
      <c r="E43" s="6" t="n"/>
      <c r="F43" s="7" t="n"/>
      <c r="G43" s="8">
        <f>IF(OR(B43="",E43=""),"",IF(C43="Entrada",E43,0))</f>
        <v/>
      </c>
      <c r="H43" s="8">
        <f>IF(OR(B43="",E43=""),"",IF(C43="Salida",E43,0))</f>
        <v/>
      </c>
      <c r="I43" s="9">
        <f>IF(G43="","",G43*IF(F43="",0,F43))</f>
        <v/>
      </c>
      <c r="J43" s="10">
        <f>IF(OR(H43="",H43=0),"",IFERROR(ROUND((SUMIFS(I$1:I42,B$1:B42,B43)-SUMIFS(K$1:K42,B$1:B42,B43))/(SUMIFS(G$1:G42,B$1:B42,B43)-SUMIFS(H$1:H42,B$1:B42,B43)),4),0))</f>
        <v/>
      </c>
      <c r="K43" s="9">
        <f>IF(H43="","",IF(H43=0,0,ROUND(H43*J43,2)))</f>
        <v/>
      </c>
      <c r="L43" s="8">
        <f>IF(OR(B43="",E43=""),"",SUMIFS(G$2:G43,B$2:B43,B43)-SUMIFS(H$2:H43,B$2:B43,B43))</f>
        <v/>
      </c>
      <c r="M43" s="9">
        <f>IF(L43="","",ROUND(SUMIFS(I$2:I43,B$2:B43,B43)-SUMIFS(K$2:K43,B$2:B43,B43),2))</f>
        <v/>
      </c>
      <c r="N43" s="10">
        <f>IF(L43="","",IF(L43&gt;0,ROUND(M43/L43,4),""))</f>
        <v/>
      </c>
    </row>
    <row r="44">
      <c r="A44" s="5" t="n"/>
      <c r="B44" s="6" t="n"/>
      <c r="C44" s="6" t="n"/>
      <c r="D44" s="6" t="n"/>
      <c r="E44" s="6" t="n"/>
      <c r="F44" s="7" t="n"/>
      <c r="G44" s="8">
        <f>IF(OR(B44="",E44=""),"",IF(C44="Entrada",E44,0))</f>
        <v/>
      </c>
      <c r="H44" s="8">
        <f>IF(OR(B44="",E44=""),"",IF(C44="Salida",E44,0))</f>
        <v/>
      </c>
      <c r="I44" s="9">
        <f>IF(G44="","",G44*IF(F44="",0,F44))</f>
        <v/>
      </c>
      <c r="J44" s="10">
        <f>IF(OR(H44="",H44=0),"",IFERROR(ROUND((SUMIFS(I$1:I43,B$1:B43,B44)-SUMIFS(K$1:K43,B$1:B43,B44))/(SUMIFS(G$1:G43,B$1:B43,B44)-SUMIFS(H$1:H43,B$1:B43,B44)),4),0))</f>
        <v/>
      </c>
      <c r="K44" s="9">
        <f>IF(H44="","",IF(H44=0,0,ROUND(H44*J44,2)))</f>
        <v/>
      </c>
      <c r="L44" s="8">
        <f>IF(OR(B44="",E44=""),"",SUMIFS(G$2:G44,B$2:B44,B44)-SUMIFS(H$2:H44,B$2:B44,B44))</f>
        <v/>
      </c>
      <c r="M44" s="9">
        <f>IF(L44="","",ROUND(SUMIFS(I$2:I44,B$2:B44,B44)-SUMIFS(K$2:K44,B$2:B44,B44),2))</f>
        <v/>
      </c>
      <c r="N44" s="10">
        <f>IF(L44="","",IF(L44&gt;0,ROUND(M44/L44,4),""))</f>
        <v/>
      </c>
    </row>
    <row r="45">
      <c r="A45" s="5" t="n"/>
      <c r="B45" s="6" t="n"/>
      <c r="C45" s="6" t="n"/>
      <c r="D45" s="6" t="n"/>
      <c r="E45" s="6" t="n"/>
      <c r="F45" s="7" t="n"/>
      <c r="G45" s="8">
        <f>IF(OR(B45="",E45=""),"",IF(C45="Entrada",E45,0))</f>
        <v/>
      </c>
      <c r="H45" s="8">
        <f>IF(OR(B45="",E45=""),"",IF(C45="Salida",E45,0))</f>
        <v/>
      </c>
      <c r="I45" s="9">
        <f>IF(G45="","",G45*IF(F45="",0,F45))</f>
        <v/>
      </c>
      <c r="J45" s="10">
        <f>IF(OR(H45="",H45=0),"",IFERROR(ROUND((SUMIFS(I$1:I44,B$1:B44,B45)-SUMIFS(K$1:K44,B$1:B44,B45))/(SUMIFS(G$1:G44,B$1:B44,B45)-SUMIFS(H$1:H44,B$1:B44,B45)),4),0))</f>
        <v/>
      </c>
      <c r="K45" s="9">
        <f>IF(H45="","",IF(H45=0,0,ROUND(H45*J45,2)))</f>
        <v/>
      </c>
      <c r="L45" s="8">
        <f>IF(OR(B45="",E45=""),"",SUMIFS(G$2:G45,B$2:B45,B45)-SUMIFS(H$2:H45,B$2:B45,B45))</f>
        <v/>
      </c>
      <c r="M45" s="9">
        <f>IF(L45="","",ROUND(SUMIFS(I$2:I45,B$2:B45,B45)-SUMIFS(K$2:K45,B$2:B45,B45),2))</f>
        <v/>
      </c>
      <c r="N45" s="10">
        <f>IF(L45="","",IF(L45&gt;0,ROUND(M45/L45,4),""))</f>
        <v/>
      </c>
    </row>
    <row r="46">
      <c r="A46" s="5" t="n"/>
      <c r="B46" s="6" t="n"/>
      <c r="C46" s="6" t="n"/>
      <c r="D46" s="6" t="n"/>
      <c r="E46" s="6" t="n"/>
      <c r="F46" s="7" t="n"/>
      <c r="G46" s="8">
        <f>IF(OR(B46="",E46=""),"",IF(C46="Entrada",E46,0))</f>
        <v/>
      </c>
      <c r="H46" s="8">
        <f>IF(OR(B46="",E46=""),"",IF(C46="Salida",E46,0))</f>
        <v/>
      </c>
      <c r="I46" s="9">
        <f>IF(G46="","",G46*IF(F46="",0,F46))</f>
        <v/>
      </c>
      <c r="J46" s="10">
        <f>IF(OR(H46="",H46=0),"",IFERROR(ROUND((SUMIFS(I$1:I45,B$1:B45,B46)-SUMIFS(K$1:K45,B$1:B45,B46))/(SUMIFS(G$1:G45,B$1:B45,B46)-SUMIFS(H$1:H45,B$1:B45,B46)),4),0))</f>
        <v/>
      </c>
      <c r="K46" s="9">
        <f>IF(H46="","",IF(H46=0,0,ROUND(H46*J46,2)))</f>
        <v/>
      </c>
      <c r="L46" s="8">
        <f>IF(OR(B46="",E46=""),"",SUMIFS(G$2:G46,B$2:B46,B46)-SUMIFS(H$2:H46,B$2:B46,B46))</f>
        <v/>
      </c>
      <c r="M46" s="9">
        <f>IF(L46="","",ROUND(SUMIFS(I$2:I46,B$2:B46,B46)-SUMIFS(K$2:K46,B$2:B46,B46),2))</f>
        <v/>
      </c>
      <c r="N46" s="10">
        <f>IF(L46="","",IF(L46&gt;0,ROUND(M46/L46,4),""))</f>
        <v/>
      </c>
    </row>
    <row r="47">
      <c r="A47" s="5" t="n"/>
      <c r="B47" s="6" t="n"/>
      <c r="C47" s="6" t="n"/>
      <c r="D47" s="6" t="n"/>
      <c r="E47" s="6" t="n"/>
      <c r="F47" s="7" t="n"/>
      <c r="G47" s="8">
        <f>IF(OR(B47="",E47=""),"",IF(C47="Entrada",E47,0))</f>
        <v/>
      </c>
      <c r="H47" s="8">
        <f>IF(OR(B47="",E47=""),"",IF(C47="Salida",E47,0))</f>
        <v/>
      </c>
      <c r="I47" s="9">
        <f>IF(G47="","",G47*IF(F47="",0,F47))</f>
        <v/>
      </c>
      <c r="J47" s="10">
        <f>IF(OR(H47="",H47=0),"",IFERROR(ROUND((SUMIFS(I$1:I46,B$1:B46,B47)-SUMIFS(K$1:K46,B$1:B46,B47))/(SUMIFS(G$1:G46,B$1:B46,B47)-SUMIFS(H$1:H46,B$1:B46,B47)),4),0))</f>
        <v/>
      </c>
      <c r="K47" s="9">
        <f>IF(H47="","",IF(H47=0,0,ROUND(H47*J47,2)))</f>
        <v/>
      </c>
      <c r="L47" s="8">
        <f>IF(OR(B47="",E47=""),"",SUMIFS(G$2:G47,B$2:B47,B47)-SUMIFS(H$2:H47,B$2:B47,B47))</f>
        <v/>
      </c>
      <c r="M47" s="9">
        <f>IF(L47="","",ROUND(SUMIFS(I$2:I47,B$2:B47,B47)-SUMIFS(K$2:K47,B$2:B47,B47),2))</f>
        <v/>
      </c>
      <c r="N47" s="10">
        <f>IF(L47="","",IF(L47&gt;0,ROUND(M47/L47,4),""))</f>
        <v/>
      </c>
    </row>
    <row r="48">
      <c r="A48" s="5" t="n"/>
      <c r="B48" s="6" t="n"/>
      <c r="C48" s="6" t="n"/>
      <c r="D48" s="6" t="n"/>
      <c r="E48" s="6" t="n"/>
      <c r="F48" s="7" t="n"/>
      <c r="G48" s="8">
        <f>IF(OR(B48="",E48=""),"",IF(C48="Entrada",E48,0))</f>
        <v/>
      </c>
      <c r="H48" s="8">
        <f>IF(OR(B48="",E48=""),"",IF(C48="Salida",E48,0))</f>
        <v/>
      </c>
      <c r="I48" s="9">
        <f>IF(G48="","",G48*IF(F48="",0,F48))</f>
        <v/>
      </c>
      <c r="J48" s="10">
        <f>IF(OR(H48="",H48=0),"",IFERROR(ROUND((SUMIFS(I$1:I47,B$1:B47,B48)-SUMIFS(K$1:K47,B$1:B47,B48))/(SUMIFS(G$1:G47,B$1:B47,B48)-SUMIFS(H$1:H47,B$1:B47,B48)),4),0))</f>
        <v/>
      </c>
      <c r="K48" s="9">
        <f>IF(H48="","",IF(H48=0,0,ROUND(H48*J48,2)))</f>
        <v/>
      </c>
      <c r="L48" s="8">
        <f>IF(OR(B48="",E48=""),"",SUMIFS(G$2:G48,B$2:B48,B48)-SUMIFS(H$2:H48,B$2:B48,B48))</f>
        <v/>
      </c>
      <c r="M48" s="9">
        <f>IF(L48="","",ROUND(SUMIFS(I$2:I48,B$2:B48,B48)-SUMIFS(K$2:K48,B$2:B48,B48),2))</f>
        <v/>
      </c>
      <c r="N48" s="10">
        <f>IF(L48="","",IF(L48&gt;0,ROUND(M48/L48,4),""))</f>
        <v/>
      </c>
    </row>
    <row r="49">
      <c r="A49" s="5" t="n"/>
      <c r="B49" s="6" t="n"/>
      <c r="C49" s="6" t="n"/>
      <c r="D49" s="6" t="n"/>
      <c r="E49" s="6" t="n"/>
      <c r="F49" s="7" t="n"/>
      <c r="G49" s="8">
        <f>IF(OR(B49="",E49=""),"",IF(C49="Entrada",E49,0))</f>
        <v/>
      </c>
      <c r="H49" s="8">
        <f>IF(OR(B49="",E49=""),"",IF(C49="Salida",E49,0))</f>
        <v/>
      </c>
      <c r="I49" s="9">
        <f>IF(G49="","",G49*IF(F49="",0,F49))</f>
        <v/>
      </c>
      <c r="J49" s="10">
        <f>IF(OR(H49="",H49=0),"",IFERROR(ROUND((SUMIFS(I$1:I48,B$1:B48,B49)-SUMIFS(K$1:K48,B$1:B48,B49))/(SUMIFS(G$1:G48,B$1:B48,B49)-SUMIFS(H$1:H48,B$1:B48,B49)),4),0))</f>
        <v/>
      </c>
      <c r="K49" s="9">
        <f>IF(H49="","",IF(H49=0,0,ROUND(H49*J49,2)))</f>
        <v/>
      </c>
      <c r="L49" s="8">
        <f>IF(OR(B49="",E49=""),"",SUMIFS(G$2:G49,B$2:B49,B49)-SUMIFS(H$2:H49,B$2:B49,B49))</f>
        <v/>
      </c>
      <c r="M49" s="9">
        <f>IF(L49="","",ROUND(SUMIFS(I$2:I49,B$2:B49,B49)-SUMIFS(K$2:K49,B$2:B49,B49),2))</f>
        <v/>
      </c>
      <c r="N49" s="10">
        <f>IF(L49="","",IF(L49&gt;0,ROUND(M49/L49,4),""))</f>
        <v/>
      </c>
    </row>
    <row r="50">
      <c r="A50" s="5" t="n"/>
      <c r="B50" s="6" t="n"/>
      <c r="C50" s="6" t="n"/>
      <c r="D50" s="6" t="n"/>
      <c r="E50" s="6" t="n"/>
      <c r="F50" s="7" t="n"/>
      <c r="G50" s="8">
        <f>IF(OR(B50="",E50=""),"",IF(C50="Entrada",E50,0))</f>
        <v/>
      </c>
      <c r="H50" s="8">
        <f>IF(OR(B50="",E50=""),"",IF(C50="Salida",E50,0))</f>
        <v/>
      </c>
      <c r="I50" s="9">
        <f>IF(G50="","",G50*IF(F50="",0,F50))</f>
        <v/>
      </c>
      <c r="J50" s="10">
        <f>IF(OR(H50="",H50=0),"",IFERROR(ROUND((SUMIFS(I$1:I49,B$1:B49,B50)-SUMIFS(K$1:K49,B$1:B49,B50))/(SUMIFS(G$1:G49,B$1:B49,B50)-SUMIFS(H$1:H49,B$1:B49,B50)),4),0))</f>
        <v/>
      </c>
      <c r="K50" s="9">
        <f>IF(H50="","",IF(H50=0,0,ROUND(H50*J50,2)))</f>
        <v/>
      </c>
      <c r="L50" s="8">
        <f>IF(OR(B50="",E50=""),"",SUMIFS(G$2:G50,B$2:B50,B50)-SUMIFS(H$2:H50,B$2:B50,B50))</f>
        <v/>
      </c>
      <c r="M50" s="9">
        <f>IF(L50="","",ROUND(SUMIFS(I$2:I50,B$2:B50,B50)-SUMIFS(K$2:K50,B$2:B50,B50),2))</f>
        <v/>
      </c>
      <c r="N50" s="10">
        <f>IF(L50="","",IF(L50&gt;0,ROUND(M50/L50,4),""))</f>
        <v/>
      </c>
    </row>
    <row r="51">
      <c r="A51" s="5" t="n"/>
      <c r="B51" s="6" t="n"/>
      <c r="C51" s="6" t="n"/>
      <c r="D51" s="6" t="n"/>
      <c r="E51" s="6" t="n"/>
      <c r="F51" s="7" t="n"/>
      <c r="G51" s="8">
        <f>IF(OR(B51="",E51=""),"",IF(C51="Entrada",E51,0))</f>
        <v/>
      </c>
      <c r="H51" s="8">
        <f>IF(OR(B51="",E51=""),"",IF(C51="Salida",E51,0))</f>
        <v/>
      </c>
      <c r="I51" s="9">
        <f>IF(G51="","",G51*IF(F51="",0,F51))</f>
        <v/>
      </c>
      <c r="J51" s="10">
        <f>IF(OR(H51="",H51=0),"",IFERROR(ROUND((SUMIFS(I$1:I50,B$1:B50,B51)-SUMIFS(K$1:K50,B$1:B50,B51))/(SUMIFS(G$1:G50,B$1:B50,B51)-SUMIFS(H$1:H50,B$1:B50,B51)),4),0))</f>
        <v/>
      </c>
      <c r="K51" s="9">
        <f>IF(H51="","",IF(H51=0,0,ROUND(H51*J51,2)))</f>
        <v/>
      </c>
      <c r="L51" s="8">
        <f>IF(OR(B51="",E51=""),"",SUMIFS(G$2:G51,B$2:B51,B51)-SUMIFS(H$2:H51,B$2:B51,B51))</f>
        <v/>
      </c>
      <c r="M51" s="9">
        <f>IF(L51="","",ROUND(SUMIFS(I$2:I51,B$2:B51,B51)-SUMIFS(K$2:K51,B$2:B51,B51),2))</f>
        <v/>
      </c>
      <c r="N51" s="10">
        <f>IF(L51="","",IF(L51&gt;0,ROUND(M51/L51,4),""))</f>
        <v/>
      </c>
    </row>
    <row r="52">
      <c r="A52" s="5" t="n"/>
      <c r="B52" s="6" t="n"/>
      <c r="C52" s="6" t="n"/>
      <c r="D52" s="6" t="n"/>
      <c r="E52" s="6" t="n"/>
      <c r="F52" s="7" t="n"/>
      <c r="G52" s="8">
        <f>IF(OR(B52="",E52=""),"",IF(C52="Entrada",E52,0))</f>
        <v/>
      </c>
      <c r="H52" s="8">
        <f>IF(OR(B52="",E52=""),"",IF(C52="Salida",E52,0))</f>
        <v/>
      </c>
      <c r="I52" s="9">
        <f>IF(G52="","",G52*IF(F52="",0,F52))</f>
        <v/>
      </c>
      <c r="J52" s="10">
        <f>IF(OR(H52="",H52=0),"",IFERROR(ROUND((SUMIFS(I$1:I51,B$1:B51,B52)-SUMIFS(K$1:K51,B$1:B51,B52))/(SUMIFS(G$1:G51,B$1:B51,B52)-SUMIFS(H$1:H51,B$1:B51,B52)),4),0))</f>
        <v/>
      </c>
      <c r="K52" s="9">
        <f>IF(H52="","",IF(H52=0,0,ROUND(H52*J52,2)))</f>
        <v/>
      </c>
      <c r="L52" s="8">
        <f>IF(OR(B52="",E52=""),"",SUMIFS(G$2:G52,B$2:B52,B52)-SUMIFS(H$2:H52,B$2:B52,B52))</f>
        <v/>
      </c>
      <c r="M52" s="9">
        <f>IF(L52="","",ROUND(SUMIFS(I$2:I52,B$2:B52,B52)-SUMIFS(K$2:K52,B$2:B52,B52),2))</f>
        <v/>
      </c>
      <c r="N52" s="10">
        <f>IF(L52="","",IF(L52&gt;0,ROUND(M52/L52,4),""))</f>
        <v/>
      </c>
    </row>
    <row r="53">
      <c r="A53" s="5" t="n"/>
      <c r="B53" s="6" t="n"/>
      <c r="C53" s="6" t="n"/>
      <c r="D53" s="6" t="n"/>
      <c r="E53" s="6" t="n"/>
      <c r="F53" s="7" t="n"/>
      <c r="G53" s="8">
        <f>IF(OR(B53="",E53=""),"",IF(C53="Entrada",E53,0))</f>
        <v/>
      </c>
      <c r="H53" s="8">
        <f>IF(OR(B53="",E53=""),"",IF(C53="Salida",E53,0))</f>
        <v/>
      </c>
      <c r="I53" s="9">
        <f>IF(G53="","",G53*IF(F53="",0,F53))</f>
        <v/>
      </c>
      <c r="J53" s="10">
        <f>IF(OR(H53="",H53=0),"",IFERROR(ROUND((SUMIFS(I$1:I52,B$1:B52,B53)-SUMIFS(K$1:K52,B$1:B52,B53))/(SUMIFS(G$1:G52,B$1:B52,B53)-SUMIFS(H$1:H52,B$1:B52,B53)),4),0))</f>
        <v/>
      </c>
      <c r="K53" s="9">
        <f>IF(H53="","",IF(H53=0,0,ROUND(H53*J53,2)))</f>
        <v/>
      </c>
      <c r="L53" s="8">
        <f>IF(OR(B53="",E53=""),"",SUMIFS(G$2:G53,B$2:B53,B53)-SUMIFS(H$2:H53,B$2:B53,B53))</f>
        <v/>
      </c>
      <c r="M53" s="9">
        <f>IF(L53="","",ROUND(SUMIFS(I$2:I53,B$2:B53,B53)-SUMIFS(K$2:K53,B$2:B53,B53),2))</f>
        <v/>
      </c>
      <c r="N53" s="10">
        <f>IF(L53="","",IF(L53&gt;0,ROUND(M53/L53,4),""))</f>
        <v/>
      </c>
    </row>
    <row r="54">
      <c r="A54" s="5" t="n"/>
      <c r="B54" s="6" t="n"/>
      <c r="C54" s="6" t="n"/>
      <c r="D54" s="6" t="n"/>
      <c r="E54" s="6" t="n"/>
      <c r="F54" s="7" t="n"/>
      <c r="G54" s="8">
        <f>IF(OR(B54="",E54=""),"",IF(C54="Entrada",E54,0))</f>
        <v/>
      </c>
      <c r="H54" s="8">
        <f>IF(OR(B54="",E54=""),"",IF(C54="Salida",E54,0))</f>
        <v/>
      </c>
      <c r="I54" s="9">
        <f>IF(G54="","",G54*IF(F54="",0,F54))</f>
        <v/>
      </c>
      <c r="J54" s="10">
        <f>IF(OR(H54="",H54=0),"",IFERROR(ROUND((SUMIFS(I$1:I53,B$1:B53,B54)-SUMIFS(K$1:K53,B$1:B53,B54))/(SUMIFS(G$1:G53,B$1:B53,B54)-SUMIFS(H$1:H53,B$1:B53,B54)),4),0))</f>
        <v/>
      </c>
      <c r="K54" s="9">
        <f>IF(H54="","",IF(H54=0,0,ROUND(H54*J54,2)))</f>
        <v/>
      </c>
      <c r="L54" s="8">
        <f>IF(OR(B54="",E54=""),"",SUMIFS(G$2:G54,B$2:B54,B54)-SUMIFS(H$2:H54,B$2:B54,B54))</f>
        <v/>
      </c>
      <c r="M54" s="9">
        <f>IF(L54="","",ROUND(SUMIFS(I$2:I54,B$2:B54,B54)-SUMIFS(K$2:K54,B$2:B54,B54),2))</f>
        <v/>
      </c>
      <c r="N54" s="10">
        <f>IF(L54="","",IF(L54&gt;0,ROUND(M54/L54,4),""))</f>
        <v/>
      </c>
    </row>
    <row r="55">
      <c r="A55" s="5" t="n"/>
      <c r="B55" s="6" t="n"/>
      <c r="C55" s="6" t="n"/>
      <c r="D55" s="6" t="n"/>
      <c r="E55" s="6" t="n"/>
      <c r="F55" s="7" t="n"/>
      <c r="G55" s="8">
        <f>IF(OR(B55="",E55=""),"",IF(C55="Entrada",E55,0))</f>
        <v/>
      </c>
      <c r="H55" s="8">
        <f>IF(OR(B55="",E55=""),"",IF(C55="Salida",E55,0))</f>
        <v/>
      </c>
      <c r="I55" s="9">
        <f>IF(G55="","",G55*IF(F55="",0,F55))</f>
        <v/>
      </c>
      <c r="J55" s="10">
        <f>IF(OR(H55="",H55=0),"",IFERROR(ROUND((SUMIFS(I$1:I54,B$1:B54,B55)-SUMIFS(K$1:K54,B$1:B54,B55))/(SUMIFS(G$1:G54,B$1:B54,B55)-SUMIFS(H$1:H54,B$1:B54,B55)),4),0))</f>
        <v/>
      </c>
      <c r="K55" s="9">
        <f>IF(H55="","",IF(H55=0,0,ROUND(H55*J55,2)))</f>
        <v/>
      </c>
      <c r="L55" s="8">
        <f>IF(OR(B55="",E55=""),"",SUMIFS(G$2:G55,B$2:B55,B55)-SUMIFS(H$2:H55,B$2:B55,B55))</f>
        <v/>
      </c>
      <c r="M55" s="9">
        <f>IF(L55="","",ROUND(SUMIFS(I$2:I55,B$2:B55,B55)-SUMIFS(K$2:K55,B$2:B55,B55),2))</f>
        <v/>
      </c>
      <c r="N55" s="10">
        <f>IF(L55="","",IF(L55&gt;0,ROUND(M55/L55,4),""))</f>
        <v/>
      </c>
    </row>
    <row r="56">
      <c r="A56" s="5" t="n"/>
      <c r="B56" s="6" t="n"/>
      <c r="C56" s="6" t="n"/>
      <c r="D56" s="6" t="n"/>
      <c r="E56" s="6" t="n"/>
      <c r="F56" s="7" t="n"/>
      <c r="G56" s="8">
        <f>IF(OR(B56="",E56=""),"",IF(C56="Entrada",E56,0))</f>
        <v/>
      </c>
      <c r="H56" s="8">
        <f>IF(OR(B56="",E56=""),"",IF(C56="Salida",E56,0))</f>
        <v/>
      </c>
      <c r="I56" s="9">
        <f>IF(G56="","",G56*IF(F56="",0,F56))</f>
        <v/>
      </c>
      <c r="J56" s="10">
        <f>IF(OR(H56="",H56=0),"",IFERROR(ROUND((SUMIFS(I$1:I55,B$1:B55,B56)-SUMIFS(K$1:K55,B$1:B55,B56))/(SUMIFS(G$1:G55,B$1:B55,B56)-SUMIFS(H$1:H55,B$1:B55,B56)),4),0))</f>
        <v/>
      </c>
      <c r="K56" s="9">
        <f>IF(H56="","",IF(H56=0,0,ROUND(H56*J56,2)))</f>
        <v/>
      </c>
      <c r="L56" s="8">
        <f>IF(OR(B56="",E56=""),"",SUMIFS(G$2:G56,B$2:B56,B56)-SUMIFS(H$2:H56,B$2:B56,B56))</f>
        <v/>
      </c>
      <c r="M56" s="9">
        <f>IF(L56="","",ROUND(SUMIFS(I$2:I56,B$2:B56,B56)-SUMIFS(K$2:K56,B$2:B56,B56),2))</f>
        <v/>
      </c>
      <c r="N56" s="10">
        <f>IF(L56="","",IF(L56&gt;0,ROUND(M56/L56,4),""))</f>
        <v/>
      </c>
    </row>
    <row r="57">
      <c r="A57" s="5" t="n"/>
      <c r="B57" s="6" t="n"/>
      <c r="C57" s="6" t="n"/>
      <c r="D57" s="6" t="n"/>
      <c r="E57" s="6" t="n"/>
      <c r="F57" s="7" t="n"/>
      <c r="G57" s="8">
        <f>IF(OR(B57="",E57=""),"",IF(C57="Entrada",E57,0))</f>
        <v/>
      </c>
      <c r="H57" s="8">
        <f>IF(OR(B57="",E57=""),"",IF(C57="Salida",E57,0))</f>
        <v/>
      </c>
      <c r="I57" s="9">
        <f>IF(G57="","",G57*IF(F57="",0,F57))</f>
        <v/>
      </c>
      <c r="J57" s="10">
        <f>IF(OR(H57="",H57=0),"",IFERROR(ROUND((SUMIFS(I$1:I56,B$1:B56,B57)-SUMIFS(K$1:K56,B$1:B56,B57))/(SUMIFS(G$1:G56,B$1:B56,B57)-SUMIFS(H$1:H56,B$1:B56,B57)),4),0))</f>
        <v/>
      </c>
      <c r="K57" s="9">
        <f>IF(H57="","",IF(H57=0,0,ROUND(H57*J57,2)))</f>
        <v/>
      </c>
      <c r="L57" s="8">
        <f>IF(OR(B57="",E57=""),"",SUMIFS(G$2:G57,B$2:B57,B57)-SUMIFS(H$2:H57,B$2:B57,B57))</f>
        <v/>
      </c>
      <c r="M57" s="9">
        <f>IF(L57="","",ROUND(SUMIFS(I$2:I57,B$2:B57,B57)-SUMIFS(K$2:K57,B$2:B57,B57),2))</f>
        <v/>
      </c>
      <c r="N57" s="10">
        <f>IF(L57="","",IF(L57&gt;0,ROUND(M57/L57,4),""))</f>
        <v/>
      </c>
    </row>
    <row r="58">
      <c r="A58" s="5" t="n"/>
      <c r="B58" s="6" t="n"/>
      <c r="C58" s="6" t="n"/>
      <c r="D58" s="6" t="n"/>
      <c r="E58" s="6" t="n"/>
      <c r="F58" s="7" t="n"/>
      <c r="G58" s="8">
        <f>IF(OR(B58="",E58=""),"",IF(C58="Entrada",E58,0))</f>
        <v/>
      </c>
      <c r="H58" s="8">
        <f>IF(OR(B58="",E58=""),"",IF(C58="Salida",E58,0))</f>
        <v/>
      </c>
      <c r="I58" s="9">
        <f>IF(G58="","",G58*IF(F58="",0,F58))</f>
        <v/>
      </c>
      <c r="J58" s="10">
        <f>IF(OR(H58="",H58=0),"",IFERROR(ROUND((SUMIFS(I$1:I57,B$1:B57,B58)-SUMIFS(K$1:K57,B$1:B57,B58))/(SUMIFS(G$1:G57,B$1:B57,B58)-SUMIFS(H$1:H57,B$1:B57,B58)),4),0))</f>
        <v/>
      </c>
      <c r="K58" s="9">
        <f>IF(H58="","",IF(H58=0,0,ROUND(H58*J58,2)))</f>
        <v/>
      </c>
      <c r="L58" s="8">
        <f>IF(OR(B58="",E58=""),"",SUMIFS(G$2:G58,B$2:B58,B58)-SUMIFS(H$2:H58,B$2:B58,B58))</f>
        <v/>
      </c>
      <c r="M58" s="9">
        <f>IF(L58="","",ROUND(SUMIFS(I$2:I58,B$2:B58,B58)-SUMIFS(K$2:K58,B$2:B58,B58),2))</f>
        <v/>
      </c>
      <c r="N58" s="10">
        <f>IF(L58="","",IF(L58&gt;0,ROUND(M58/L58,4),""))</f>
        <v/>
      </c>
    </row>
    <row r="59">
      <c r="A59" s="5" t="n"/>
      <c r="B59" s="6" t="n"/>
      <c r="C59" s="6" t="n"/>
      <c r="D59" s="6" t="n"/>
      <c r="E59" s="6" t="n"/>
      <c r="F59" s="7" t="n"/>
      <c r="G59" s="8">
        <f>IF(OR(B59="",E59=""),"",IF(C59="Entrada",E59,0))</f>
        <v/>
      </c>
      <c r="H59" s="8">
        <f>IF(OR(B59="",E59=""),"",IF(C59="Salida",E59,0))</f>
        <v/>
      </c>
      <c r="I59" s="9">
        <f>IF(G59="","",G59*IF(F59="",0,F59))</f>
        <v/>
      </c>
      <c r="J59" s="10">
        <f>IF(OR(H59="",H59=0),"",IFERROR(ROUND((SUMIFS(I$1:I58,B$1:B58,B59)-SUMIFS(K$1:K58,B$1:B58,B59))/(SUMIFS(G$1:G58,B$1:B58,B59)-SUMIFS(H$1:H58,B$1:B58,B59)),4),0))</f>
        <v/>
      </c>
      <c r="K59" s="9">
        <f>IF(H59="","",IF(H59=0,0,ROUND(H59*J59,2)))</f>
        <v/>
      </c>
      <c r="L59" s="8">
        <f>IF(OR(B59="",E59=""),"",SUMIFS(G$2:G59,B$2:B59,B59)-SUMIFS(H$2:H59,B$2:B59,B59))</f>
        <v/>
      </c>
      <c r="M59" s="9">
        <f>IF(L59="","",ROUND(SUMIFS(I$2:I59,B$2:B59,B59)-SUMIFS(K$2:K59,B$2:B59,B59),2))</f>
        <v/>
      </c>
      <c r="N59" s="10">
        <f>IF(L59="","",IF(L59&gt;0,ROUND(M59/L59,4),""))</f>
        <v/>
      </c>
    </row>
    <row r="60">
      <c r="A60" s="5" t="n"/>
      <c r="B60" s="6" t="n"/>
      <c r="C60" s="6" t="n"/>
      <c r="D60" s="6" t="n"/>
      <c r="E60" s="6" t="n"/>
      <c r="F60" s="7" t="n"/>
      <c r="G60" s="8">
        <f>IF(OR(B60="",E60=""),"",IF(C60="Entrada",E60,0))</f>
        <v/>
      </c>
      <c r="H60" s="8">
        <f>IF(OR(B60="",E60=""),"",IF(C60="Salida",E60,0))</f>
        <v/>
      </c>
      <c r="I60" s="9">
        <f>IF(G60="","",G60*IF(F60="",0,F60))</f>
        <v/>
      </c>
      <c r="J60" s="10">
        <f>IF(OR(H60="",H60=0),"",IFERROR(ROUND((SUMIFS(I$1:I59,B$1:B59,B60)-SUMIFS(K$1:K59,B$1:B59,B60))/(SUMIFS(G$1:G59,B$1:B59,B60)-SUMIFS(H$1:H59,B$1:B59,B60)),4),0))</f>
        <v/>
      </c>
      <c r="K60" s="9">
        <f>IF(H60="","",IF(H60=0,0,ROUND(H60*J60,2)))</f>
        <v/>
      </c>
      <c r="L60" s="8">
        <f>IF(OR(B60="",E60=""),"",SUMIFS(G$2:G60,B$2:B60,B60)-SUMIFS(H$2:H60,B$2:B60,B60))</f>
        <v/>
      </c>
      <c r="M60" s="9">
        <f>IF(L60="","",ROUND(SUMIFS(I$2:I60,B$2:B60,B60)-SUMIFS(K$2:K60,B$2:B60,B60),2))</f>
        <v/>
      </c>
      <c r="N60" s="10">
        <f>IF(L60="","",IF(L60&gt;0,ROUND(M60/L60,4),""))</f>
        <v/>
      </c>
    </row>
    <row r="61">
      <c r="A61" s="5" t="n"/>
      <c r="B61" s="6" t="n"/>
      <c r="C61" s="6" t="n"/>
      <c r="D61" s="6" t="n"/>
      <c r="E61" s="6" t="n"/>
      <c r="F61" s="7" t="n"/>
      <c r="G61" s="8">
        <f>IF(OR(B61="",E61=""),"",IF(C61="Entrada",E61,0))</f>
        <v/>
      </c>
      <c r="H61" s="8">
        <f>IF(OR(B61="",E61=""),"",IF(C61="Salida",E61,0))</f>
        <v/>
      </c>
      <c r="I61" s="9">
        <f>IF(G61="","",G61*IF(F61="",0,F61))</f>
        <v/>
      </c>
      <c r="J61" s="10">
        <f>IF(OR(H61="",H61=0),"",IFERROR(ROUND((SUMIFS(I$1:I60,B$1:B60,B61)-SUMIFS(K$1:K60,B$1:B60,B61))/(SUMIFS(G$1:G60,B$1:B60,B61)-SUMIFS(H$1:H60,B$1:B60,B61)),4),0))</f>
        <v/>
      </c>
      <c r="K61" s="9">
        <f>IF(H61="","",IF(H61=0,0,ROUND(H61*J61,2)))</f>
        <v/>
      </c>
      <c r="L61" s="8">
        <f>IF(OR(B61="",E61=""),"",SUMIFS(G$2:G61,B$2:B61,B61)-SUMIFS(H$2:H61,B$2:B61,B61))</f>
        <v/>
      </c>
      <c r="M61" s="9">
        <f>IF(L61="","",ROUND(SUMIFS(I$2:I61,B$2:B61,B61)-SUMIFS(K$2:K61,B$2:B61,B61),2))</f>
        <v/>
      </c>
      <c r="N61" s="10">
        <f>IF(L61="","",IF(L61&gt;0,ROUND(M61/L61,4),""))</f>
        <v/>
      </c>
    </row>
    <row r="62">
      <c r="A62" s="5" t="n"/>
      <c r="B62" s="6" t="n"/>
      <c r="C62" s="6" t="n"/>
      <c r="D62" s="6" t="n"/>
      <c r="E62" s="6" t="n"/>
      <c r="F62" s="7" t="n"/>
      <c r="G62" s="8">
        <f>IF(OR(B62="",E62=""),"",IF(C62="Entrada",E62,0))</f>
        <v/>
      </c>
      <c r="H62" s="8">
        <f>IF(OR(B62="",E62=""),"",IF(C62="Salida",E62,0))</f>
        <v/>
      </c>
      <c r="I62" s="9">
        <f>IF(G62="","",G62*IF(F62="",0,F62))</f>
        <v/>
      </c>
      <c r="J62" s="10">
        <f>IF(OR(H62="",H62=0),"",IFERROR(ROUND((SUMIFS(I$1:I61,B$1:B61,B62)-SUMIFS(K$1:K61,B$1:B61,B62))/(SUMIFS(G$1:G61,B$1:B61,B62)-SUMIFS(H$1:H61,B$1:B61,B62)),4),0))</f>
        <v/>
      </c>
      <c r="K62" s="9">
        <f>IF(H62="","",IF(H62=0,0,ROUND(H62*J62,2)))</f>
        <v/>
      </c>
      <c r="L62" s="8">
        <f>IF(OR(B62="",E62=""),"",SUMIFS(G$2:G62,B$2:B62,B62)-SUMIFS(H$2:H62,B$2:B62,B62))</f>
        <v/>
      </c>
      <c r="M62" s="9">
        <f>IF(L62="","",ROUND(SUMIFS(I$2:I62,B$2:B62,B62)-SUMIFS(K$2:K62,B$2:B62,B62),2))</f>
        <v/>
      </c>
      <c r="N62" s="10">
        <f>IF(L62="","",IF(L62&gt;0,ROUND(M62/L62,4),""))</f>
        <v/>
      </c>
    </row>
    <row r="63">
      <c r="A63" s="5" t="n"/>
      <c r="B63" s="6" t="n"/>
      <c r="C63" s="6" t="n"/>
      <c r="D63" s="6" t="n"/>
      <c r="E63" s="6" t="n"/>
      <c r="F63" s="7" t="n"/>
      <c r="G63" s="8">
        <f>IF(OR(B63="",E63=""),"",IF(C63="Entrada",E63,0))</f>
        <v/>
      </c>
      <c r="H63" s="8">
        <f>IF(OR(B63="",E63=""),"",IF(C63="Salida",E63,0))</f>
        <v/>
      </c>
      <c r="I63" s="9">
        <f>IF(G63="","",G63*IF(F63="",0,F63))</f>
        <v/>
      </c>
      <c r="J63" s="10">
        <f>IF(OR(H63="",H63=0),"",IFERROR(ROUND((SUMIFS(I$1:I62,B$1:B62,B63)-SUMIFS(K$1:K62,B$1:B62,B63))/(SUMIFS(G$1:G62,B$1:B62,B63)-SUMIFS(H$1:H62,B$1:B62,B63)),4),0))</f>
        <v/>
      </c>
      <c r="K63" s="9">
        <f>IF(H63="","",IF(H63=0,0,ROUND(H63*J63,2)))</f>
        <v/>
      </c>
      <c r="L63" s="8">
        <f>IF(OR(B63="",E63=""),"",SUMIFS(G$2:G63,B$2:B63,B63)-SUMIFS(H$2:H63,B$2:B63,B63))</f>
        <v/>
      </c>
      <c r="M63" s="9">
        <f>IF(L63="","",ROUND(SUMIFS(I$2:I63,B$2:B63,B63)-SUMIFS(K$2:K63,B$2:B63,B63),2))</f>
        <v/>
      </c>
      <c r="N63" s="10">
        <f>IF(L63="","",IF(L63&gt;0,ROUND(M63/L63,4),""))</f>
        <v/>
      </c>
    </row>
    <row r="64">
      <c r="A64" s="5" t="n"/>
      <c r="B64" s="6" t="n"/>
      <c r="C64" s="6" t="n"/>
      <c r="D64" s="6" t="n"/>
      <c r="E64" s="6" t="n"/>
      <c r="F64" s="7" t="n"/>
      <c r="G64" s="8">
        <f>IF(OR(B64="",E64=""),"",IF(C64="Entrada",E64,0))</f>
        <v/>
      </c>
      <c r="H64" s="8">
        <f>IF(OR(B64="",E64=""),"",IF(C64="Salida",E64,0))</f>
        <v/>
      </c>
      <c r="I64" s="9">
        <f>IF(G64="","",G64*IF(F64="",0,F64))</f>
        <v/>
      </c>
      <c r="J64" s="10">
        <f>IF(OR(H64="",H64=0),"",IFERROR(ROUND((SUMIFS(I$1:I63,B$1:B63,B64)-SUMIFS(K$1:K63,B$1:B63,B64))/(SUMIFS(G$1:G63,B$1:B63,B64)-SUMIFS(H$1:H63,B$1:B63,B64)),4),0))</f>
        <v/>
      </c>
      <c r="K64" s="9">
        <f>IF(H64="","",IF(H64=0,0,ROUND(H64*J64,2)))</f>
        <v/>
      </c>
      <c r="L64" s="8">
        <f>IF(OR(B64="",E64=""),"",SUMIFS(G$2:G64,B$2:B64,B64)-SUMIFS(H$2:H64,B$2:B64,B64))</f>
        <v/>
      </c>
      <c r="M64" s="9">
        <f>IF(L64="","",ROUND(SUMIFS(I$2:I64,B$2:B64,B64)-SUMIFS(K$2:K64,B$2:B64,B64),2))</f>
        <v/>
      </c>
      <c r="N64" s="10">
        <f>IF(L64="","",IF(L64&gt;0,ROUND(M64/L64,4),""))</f>
        <v/>
      </c>
    </row>
    <row r="65">
      <c r="A65" s="5" t="n"/>
      <c r="B65" s="6" t="n"/>
      <c r="C65" s="6" t="n"/>
      <c r="D65" s="6" t="n"/>
      <c r="E65" s="6" t="n"/>
      <c r="F65" s="7" t="n"/>
      <c r="G65" s="8">
        <f>IF(OR(B65="",E65=""),"",IF(C65="Entrada",E65,0))</f>
        <v/>
      </c>
      <c r="H65" s="8">
        <f>IF(OR(B65="",E65=""),"",IF(C65="Salida",E65,0))</f>
        <v/>
      </c>
      <c r="I65" s="9">
        <f>IF(G65="","",G65*IF(F65="",0,F65))</f>
        <v/>
      </c>
      <c r="J65" s="10">
        <f>IF(OR(H65="",H65=0),"",IFERROR(ROUND((SUMIFS(I$1:I64,B$1:B64,B65)-SUMIFS(K$1:K64,B$1:B64,B65))/(SUMIFS(G$1:G64,B$1:B64,B65)-SUMIFS(H$1:H64,B$1:B64,B65)),4),0))</f>
        <v/>
      </c>
      <c r="K65" s="9">
        <f>IF(H65="","",IF(H65=0,0,ROUND(H65*J65,2)))</f>
        <v/>
      </c>
      <c r="L65" s="8">
        <f>IF(OR(B65="",E65=""),"",SUMIFS(G$2:G65,B$2:B65,B65)-SUMIFS(H$2:H65,B$2:B65,B65))</f>
        <v/>
      </c>
      <c r="M65" s="9">
        <f>IF(L65="","",ROUND(SUMIFS(I$2:I65,B$2:B65,B65)-SUMIFS(K$2:K65,B$2:B65,B65),2))</f>
        <v/>
      </c>
      <c r="N65" s="10">
        <f>IF(L65="","",IF(L65&gt;0,ROUND(M65/L65,4),""))</f>
        <v/>
      </c>
    </row>
    <row r="66">
      <c r="A66" s="5" t="n"/>
      <c r="B66" s="6" t="n"/>
      <c r="C66" s="6" t="n"/>
      <c r="D66" s="6" t="n"/>
      <c r="E66" s="6" t="n"/>
      <c r="F66" s="7" t="n"/>
      <c r="G66" s="8">
        <f>IF(OR(B66="",E66=""),"",IF(C66="Entrada",E66,0))</f>
        <v/>
      </c>
      <c r="H66" s="8">
        <f>IF(OR(B66="",E66=""),"",IF(C66="Salida",E66,0))</f>
        <v/>
      </c>
      <c r="I66" s="9">
        <f>IF(G66="","",G66*IF(F66="",0,F66))</f>
        <v/>
      </c>
      <c r="J66" s="10">
        <f>IF(OR(H66="",H66=0),"",IFERROR(ROUND((SUMIFS(I$1:I65,B$1:B65,B66)-SUMIFS(K$1:K65,B$1:B65,B66))/(SUMIFS(G$1:G65,B$1:B65,B66)-SUMIFS(H$1:H65,B$1:B65,B66)),4),0))</f>
        <v/>
      </c>
      <c r="K66" s="9">
        <f>IF(H66="","",IF(H66=0,0,ROUND(H66*J66,2)))</f>
        <v/>
      </c>
      <c r="L66" s="8">
        <f>IF(OR(B66="",E66=""),"",SUMIFS(G$2:G66,B$2:B66,B66)-SUMIFS(H$2:H66,B$2:B66,B66))</f>
        <v/>
      </c>
      <c r="M66" s="9">
        <f>IF(L66="","",ROUND(SUMIFS(I$2:I66,B$2:B66,B66)-SUMIFS(K$2:K66,B$2:B66,B66),2))</f>
        <v/>
      </c>
      <c r="N66" s="10">
        <f>IF(L66="","",IF(L66&gt;0,ROUND(M66/L66,4),""))</f>
        <v/>
      </c>
    </row>
    <row r="67">
      <c r="A67" s="5" t="n"/>
      <c r="B67" s="6" t="n"/>
      <c r="C67" s="6" t="n"/>
      <c r="D67" s="6" t="n"/>
      <c r="E67" s="6" t="n"/>
      <c r="F67" s="7" t="n"/>
      <c r="G67" s="8">
        <f>IF(OR(B67="",E67=""),"",IF(C67="Entrada",E67,0))</f>
        <v/>
      </c>
      <c r="H67" s="8">
        <f>IF(OR(B67="",E67=""),"",IF(C67="Salida",E67,0))</f>
        <v/>
      </c>
      <c r="I67" s="9">
        <f>IF(G67="","",G67*IF(F67="",0,F67))</f>
        <v/>
      </c>
      <c r="J67" s="10">
        <f>IF(OR(H67="",H67=0),"",IFERROR(ROUND((SUMIFS(I$1:I66,B$1:B66,B67)-SUMIFS(K$1:K66,B$1:B66,B67))/(SUMIFS(G$1:G66,B$1:B66,B67)-SUMIFS(H$1:H66,B$1:B66,B67)),4),0))</f>
        <v/>
      </c>
      <c r="K67" s="9">
        <f>IF(H67="","",IF(H67=0,0,ROUND(H67*J67,2)))</f>
        <v/>
      </c>
      <c r="L67" s="8">
        <f>IF(OR(B67="",E67=""),"",SUMIFS(G$2:G67,B$2:B67,B67)-SUMIFS(H$2:H67,B$2:B67,B67))</f>
        <v/>
      </c>
      <c r="M67" s="9">
        <f>IF(L67="","",ROUND(SUMIFS(I$2:I67,B$2:B67,B67)-SUMIFS(K$2:K67,B$2:B67,B67),2))</f>
        <v/>
      </c>
      <c r="N67" s="10">
        <f>IF(L67="","",IF(L67&gt;0,ROUND(M67/L67,4),""))</f>
        <v/>
      </c>
    </row>
    <row r="68">
      <c r="A68" s="5" t="n"/>
      <c r="B68" s="6" t="n"/>
      <c r="C68" s="6" t="n"/>
      <c r="D68" s="6" t="n"/>
      <c r="E68" s="6" t="n"/>
      <c r="F68" s="7" t="n"/>
      <c r="G68" s="8">
        <f>IF(OR(B68="",E68=""),"",IF(C68="Entrada",E68,0))</f>
        <v/>
      </c>
      <c r="H68" s="8">
        <f>IF(OR(B68="",E68=""),"",IF(C68="Salida",E68,0))</f>
        <v/>
      </c>
      <c r="I68" s="9">
        <f>IF(G68="","",G68*IF(F68="",0,F68))</f>
        <v/>
      </c>
      <c r="J68" s="10">
        <f>IF(OR(H68="",H68=0),"",IFERROR(ROUND((SUMIFS(I$1:I67,B$1:B67,B68)-SUMIFS(K$1:K67,B$1:B67,B68))/(SUMIFS(G$1:G67,B$1:B67,B68)-SUMIFS(H$1:H67,B$1:B67,B68)),4),0))</f>
        <v/>
      </c>
      <c r="K68" s="9">
        <f>IF(H68="","",IF(H68=0,0,ROUND(H68*J68,2)))</f>
        <v/>
      </c>
      <c r="L68" s="8">
        <f>IF(OR(B68="",E68=""),"",SUMIFS(G$2:G68,B$2:B68,B68)-SUMIFS(H$2:H68,B$2:B68,B68))</f>
        <v/>
      </c>
      <c r="M68" s="9">
        <f>IF(L68="","",ROUND(SUMIFS(I$2:I68,B$2:B68,B68)-SUMIFS(K$2:K68,B$2:B68,B68),2))</f>
        <v/>
      </c>
      <c r="N68" s="10">
        <f>IF(L68="","",IF(L68&gt;0,ROUND(M68/L68,4),""))</f>
        <v/>
      </c>
    </row>
    <row r="69">
      <c r="A69" s="5" t="n"/>
      <c r="B69" s="6" t="n"/>
      <c r="C69" s="6" t="n"/>
      <c r="D69" s="6" t="n"/>
      <c r="E69" s="6" t="n"/>
      <c r="F69" s="7" t="n"/>
      <c r="G69" s="8">
        <f>IF(OR(B69="",E69=""),"",IF(C69="Entrada",E69,0))</f>
        <v/>
      </c>
      <c r="H69" s="8">
        <f>IF(OR(B69="",E69=""),"",IF(C69="Salida",E69,0))</f>
        <v/>
      </c>
      <c r="I69" s="9">
        <f>IF(G69="","",G69*IF(F69="",0,F69))</f>
        <v/>
      </c>
      <c r="J69" s="10">
        <f>IF(OR(H69="",H69=0),"",IFERROR(ROUND((SUMIFS(I$1:I68,B$1:B68,B69)-SUMIFS(K$1:K68,B$1:B68,B69))/(SUMIFS(G$1:G68,B$1:B68,B69)-SUMIFS(H$1:H68,B$1:B68,B69)),4),0))</f>
        <v/>
      </c>
      <c r="K69" s="9">
        <f>IF(H69="","",IF(H69=0,0,ROUND(H69*J69,2)))</f>
        <v/>
      </c>
      <c r="L69" s="8">
        <f>IF(OR(B69="",E69=""),"",SUMIFS(G$2:G69,B$2:B69,B69)-SUMIFS(H$2:H69,B$2:B69,B69))</f>
        <v/>
      </c>
      <c r="M69" s="9">
        <f>IF(L69="","",ROUND(SUMIFS(I$2:I69,B$2:B69,B69)-SUMIFS(K$2:K69,B$2:B69,B69),2))</f>
        <v/>
      </c>
      <c r="N69" s="10">
        <f>IF(L69="","",IF(L69&gt;0,ROUND(M69/L69,4),""))</f>
        <v/>
      </c>
    </row>
    <row r="70">
      <c r="A70" s="5" t="n"/>
      <c r="B70" s="6" t="n"/>
      <c r="C70" s="6" t="n"/>
      <c r="D70" s="6" t="n"/>
      <c r="E70" s="6" t="n"/>
      <c r="F70" s="7" t="n"/>
      <c r="G70" s="8">
        <f>IF(OR(B70="",E70=""),"",IF(C70="Entrada",E70,0))</f>
        <v/>
      </c>
      <c r="H70" s="8">
        <f>IF(OR(B70="",E70=""),"",IF(C70="Salida",E70,0))</f>
        <v/>
      </c>
      <c r="I70" s="9">
        <f>IF(G70="","",G70*IF(F70="",0,F70))</f>
        <v/>
      </c>
      <c r="J70" s="10">
        <f>IF(OR(H70="",H70=0),"",IFERROR(ROUND((SUMIFS(I$1:I69,B$1:B69,B70)-SUMIFS(K$1:K69,B$1:B69,B70))/(SUMIFS(G$1:G69,B$1:B69,B70)-SUMIFS(H$1:H69,B$1:B69,B70)),4),0))</f>
        <v/>
      </c>
      <c r="K70" s="9">
        <f>IF(H70="","",IF(H70=0,0,ROUND(H70*J70,2)))</f>
        <v/>
      </c>
      <c r="L70" s="8">
        <f>IF(OR(B70="",E70=""),"",SUMIFS(G$2:G70,B$2:B70,B70)-SUMIFS(H$2:H70,B$2:B70,B70))</f>
        <v/>
      </c>
      <c r="M70" s="9">
        <f>IF(L70="","",ROUND(SUMIFS(I$2:I70,B$2:B70,B70)-SUMIFS(K$2:K70,B$2:B70,B70),2))</f>
        <v/>
      </c>
      <c r="N70" s="10">
        <f>IF(L70="","",IF(L70&gt;0,ROUND(M70/L70,4),""))</f>
        <v/>
      </c>
    </row>
    <row r="71">
      <c r="A71" s="5" t="n"/>
      <c r="B71" s="6" t="n"/>
      <c r="C71" s="6" t="n"/>
      <c r="D71" s="6" t="n"/>
      <c r="E71" s="6" t="n"/>
      <c r="F71" s="7" t="n"/>
      <c r="G71" s="8">
        <f>IF(OR(B71="",E71=""),"",IF(C71="Entrada",E71,0))</f>
        <v/>
      </c>
      <c r="H71" s="8">
        <f>IF(OR(B71="",E71=""),"",IF(C71="Salida",E71,0))</f>
        <v/>
      </c>
      <c r="I71" s="9">
        <f>IF(G71="","",G71*IF(F71="",0,F71))</f>
        <v/>
      </c>
      <c r="J71" s="10">
        <f>IF(OR(H71="",H71=0),"",IFERROR(ROUND((SUMIFS(I$1:I70,B$1:B70,B71)-SUMIFS(K$1:K70,B$1:B70,B71))/(SUMIFS(G$1:G70,B$1:B70,B71)-SUMIFS(H$1:H70,B$1:B70,B71)),4),0))</f>
        <v/>
      </c>
      <c r="K71" s="9">
        <f>IF(H71="","",IF(H71=0,0,ROUND(H71*J71,2)))</f>
        <v/>
      </c>
      <c r="L71" s="8">
        <f>IF(OR(B71="",E71=""),"",SUMIFS(G$2:G71,B$2:B71,B71)-SUMIFS(H$2:H71,B$2:B71,B71))</f>
        <v/>
      </c>
      <c r="M71" s="9">
        <f>IF(L71="","",ROUND(SUMIFS(I$2:I71,B$2:B71,B71)-SUMIFS(K$2:K71,B$2:B71,B71),2))</f>
        <v/>
      </c>
      <c r="N71" s="10">
        <f>IF(L71="","",IF(L71&gt;0,ROUND(M71/L71,4),""))</f>
        <v/>
      </c>
    </row>
    <row r="72">
      <c r="A72" s="5" t="n"/>
      <c r="B72" s="6" t="n"/>
      <c r="C72" s="6" t="n"/>
      <c r="D72" s="6" t="n"/>
      <c r="E72" s="6" t="n"/>
      <c r="F72" s="7" t="n"/>
      <c r="G72" s="8">
        <f>IF(OR(B72="",E72=""),"",IF(C72="Entrada",E72,0))</f>
        <v/>
      </c>
      <c r="H72" s="8">
        <f>IF(OR(B72="",E72=""),"",IF(C72="Salida",E72,0))</f>
        <v/>
      </c>
      <c r="I72" s="9">
        <f>IF(G72="","",G72*IF(F72="",0,F72))</f>
        <v/>
      </c>
      <c r="J72" s="10">
        <f>IF(OR(H72="",H72=0),"",IFERROR(ROUND((SUMIFS(I$1:I71,B$1:B71,B72)-SUMIFS(K$1:K71,B$1:B71,B72))/(SUMIFS(G$1:G71,B$1:B71,B72)-SUMIFS(H$1:H71,B$1:B71,B72)),4),0))</f>
        <v/>
      </c>
      <c r="K72" s="9">
        <f>IF(H72="","",IF(H72=0,0,ROUND(H72*J72,2)))</f>
        <v/>
      </c>
      <c r="L72" s="8">
        <f>IF(OR(B72="",E72=""),"",SUMIFS(G$2:G72,B$2:B72,B72)-SUMIFS(H$2:H72,B$2:B72,B72))</f>
        <v/>
      </c>
      <c r="M72" s="9">
        <f>IF(L72="","",ROUND(SUMIFS(I$2:I72,B$2:B72,B72)-SUMIFS(K$2:K72,B$2:B72,B72),2))</f>
        <v/>
      </c>
      <c r="N72" s="10">
        <f>IF(L72="","",IF(L72&gt;0,ROUND(M72/L72,4),""))</f>
        <v/>
      </c>
    </row>
    <row r="73">
      <c r="A73" s="5" t="n"/>
      <c r="B73" s="6" t="n"/>
      <c r="C73" s="6" t="n"/>
      <c r="D73" s="6" t="n"/>
      <c r="E73" s="6" t="n"/>
      <c r="F73" s="7" t="n"/>
      <c r="G73" s="8">
        <f>IF(OR(B73="",E73=""),"",IF(C73="Entrada",E73,0))</f>
        <v/>
      </c>
      <c r="H73" s="8">
        <f>IF(OR(B73="",E73=""),"",IF(C73="Salida",E73,0))</f>
        <v/>
      </c>
      <c r="I73" s="9">
        <f>IF(G73="","",G73*IF(F73="",0,F73))</f>
        <v/>
      </c>
      <c r="J73" s="10">
        <f>IF(OR(H73="",H73=0),"",IFERROR(ROUND((SUMIFS(I$1:I72,B$1:B72,B73)-SUMIFS(K$1:K72,B$1:B72,B73))/(SUMIFS(G$1:G72,B$1:B72,B73)-SUMIFS(H$1:H72,B$1:B72,B73)),4),0))</f>
        <v/>
      </c>
      <c r="K73" s="9">
        <f>IF(H73="","",IF(H73=0,0,ROUND(H73*J73,2)))</f>
        <v/>
      </c>
      <c r="L73" s="8">
        <f>IF(OR(B73="",E73=""),"",SUMIFS(G$2:G73,B$2:B73,B73)-SUMIFS(H$2:H73,B$2:B73,B73))</f>
        <v/>
      </c>
      <c r="M73" s="9">
        <f>IF(L73="","",ROUND(SUMIFS(I$2:I73,B$2:B73,B73)-SUMIFS(K$2:K73,B$2:B73,B73),2))</f>
        <v/>
      </c>
      <c r="N73" s="10">
        <f>IF(L73="","",IF(L73&gt;0,ROUND(M73/L73,4),""))</f>
        <v/>
      </c>
    </row>
    <row r="74">
      <c r="A74" s="5" t="n"/>
      <c r="B74" s="6" t="n"/>
      <c r="C74" s="6" t="n"/>
      <c r="D74" s="6" t="n"/>
      <c r="E74" s="6" t="n"/>
      <c r="F74" s="7" t="n"/>
      <c r="G74" s="8">
        <f>IF(OR(B74="",E74=""),"",IF(C74="Entrada",E74,0))</f>
        <v/>
      </c>
      <c r="H74" s="8">
        <f>IF(OR(B74="",E74=""),"",IF(C74="Salida",E74,0))</f>
        <v/>
      </c>
      <c r="I74" s="9">
        <f>IF(G74="","",G74*IF(F74="",0,F74))</f>
        <v/>
      </c>
      <c r="J74" s="10">
        <f>IF(OR(H74="",H74=0),"",IFERROR(ROUND((SUMIFS(I$1:I73,B$1:B73,B74)-SUMIFS(K$1:K73,B$1:B73,B74))/(SUMIFS(G$1:G73,B$1:B73,B74)-SUMIFS(H$1:H73,B$1:B73,B74)),4),0))</f>
        <v/>
      </c>
      <c r="K74" s="9">
        <f>IF(H74="","",IF(H74=0,0,ROUND(H74*J74,2)))</f>
        <v/>
      </c>
      <c r="L74" s="8">
        <f>IF(OR(B74="",E74=""),"",SUMIFS(G$2:G74,B$2:B74,B74)-SUMIFS(H$2:H74,B$2:B74,B74))</f>
        <v/>
      </c>
      <c r="M74" s="9">
        <f>IF(L74="","",ROUND(SUMIFS(I$2:I74,B$2:B74,B74)-SUMIFS(K$2:K74,B$2:B74,B74),2))</f>
        <v/>
      </c>
      <c r="N74" s="10">
        <f>IF(L74="","",IF(L74&gt;0,ROUND(M74/L74,4),""))</f>
        <v/>
      </c>
    </row>
    <row r="75">
      <c r="A75" s="5" t="n"/>
      <c r="B75" s="6" t="n"/>
      <c r="C75" s="6" t="n"/>
      <c r="D75" s="6" t="n"/>
      <c r="E75" s="6" t="n"/>
      <c r="F75" s="7" t="n"/>
      <c r="G75" s="8">
        <f>IF(OR(B75="",E75=""),"",IF(C75="Entrada",E75,0))</f>
        <v/>
      </c>
      <c r="H75" s="8">
        <f>IF(OR(B75="",E75=""),"",IF(C75="Salida",E75,0))</f>
        <v/>
      </c>
      <c r="I75" s="9">
        <f>IF(G75="","",G75*IF(F75="",0,F75))</f>
        <v/>
      </c>
      <c r="J75" s="10">
        <f>IF(OR(H75="",H75=0),"",IFERROR(ROUND((SUMIFS(I$1:I74,B$1:B74,B75)-SUMIFS(K$1:K74,B$1:B74,B75))/(SUMIFS(G$1:G74,B$1:B74,B75)-SUMIFS(H$1:H74,B$1:B74,B75)),4),0))</f>
        <v/>
      </c>
      <c r="K75" s="9">
        <f>IF(H75="","",IF(H75=0,0,ROUND(H75*J75,2)))</f>
        <v/>
      </c>
      <c r="L75" s="8">
        <f>IF(OR(B75="",E75=""),"",SUMIFS(G$2:G75,B$2:B75,B75)-SUMIFS(H$2:H75,B$2:B75,B75))</f>
        <v/>
      </c>
      <c r="M75" s="9">
        <f>IF(L75="","",ROUND(SUMIFS(I$2:I75,B$2:B75,B75)-SUMIFS(K$2:K75,B$2:B75,B75),2))</f>
        <v/>
      </c>
      <c r="N75" s="10">
        <f>IF(L75="","",IF(L75&gt;0,ROUND(M75/L75,4),""))</f>
        <v/>
      </c>
    </row>
    <row r="76">
      <c r="A76" s="5" t="n"/>
      <c r="B76" s="6" t="n"/>
      <c r="C76" s="6" t="n"/>
      <c r="D76" s="6" t="n"/>
      <c r="E76" s="6" t="n"/>
      <c r="F76" s="7" t="n"/>
      <c r="G76" s="8">
        <f>IF(OR(B76="",E76=""),"",IF(C76="Entrada",E76,0))</f>
        <v/>
      </c>
      <c r="H76" s="8">
        <f>IF(OR(B76="",E76=""),"",IF(C76="Salida",E76,0))</f>
        <v/>
      </c>
      <c r="I76" s="9">
        <f>IF(G76="","",G76*IF(F76="",0,F76))</f>
        <v/>
      </c>
      <c r="J76" s="10">
        <f>IF(OR(H76="",H76=0),"",IFERROR(ROUND((SUMIFS(I$1:I75,B$1:B75,B76)-SUMIFS(K$1:K75,B$1:B75,B76))/(SUMIFS(G$1:G75,B$1:B75,B76)-SUMIFS(H$1:H75,B$1:B75,B76)),4),0))</f>
        <v/>
      </c>
      <c r="K76" s="9">
        <f>IF(H76="","",IF(H76=0,0,ROUND(H76*J76,2)))</f>
        <v/>
      </c>
      <c r="L76" s="8">
        <f>IF(OR(B76="",E76=""),"",SUMIFS(G$2:G76,B$2:B76,B76)-SUMIFS(H$2:H76,B$2:B76,B76))</f>
        <v/>
      </c>
      <c r="M76" s="9">
        <f>IF(L76="","",ROUND(SUMIFS(I$2:I76,B$2:B76,B76)-SUMIFS(K$2:K76,B$2:B76,B76),2))</f>
        <v/>
      </c>
      <c r="N76" s="10">
        <f>IF(L76="","",IF(L76&gt;0,ROUND(M76/L76,4),""))</f>
        <v/>
      </c>
    </row>
    <row r="77">
      <c r="A77" s="5" t="n"/>
      <c r="B77" s="6" t="n"/>
      <c r="C77" s="6" t="n"/>
      <c r="D77" s="6" t="n"/>
      <c r="E77" s="6" t="n"/>
      <c r="F77" s="7" t="n"/>
      <c r="G77" s="8">
        <f>IF(OR(B77="",E77=""),"",IF(C77="Entrada",E77,0))</f>
        <v/>
      </c>
      <c r="H77" s="8">
        <f>IF(OR(B77="",E77=""),"",IF(C77="Salida",E77,0))</f>
        <v/>
      </c>
      <c r="I77" s="9">
        <f>IF(G77="","",G77*IF(F77="",0,F77))</f>
        <v/>
      </c>
      <c r="J77" s="10">
        <f>IF(OR(H77="",H77=0),"",IFERROR(ROUND((SUMIFS(I$1:I76,B$1:B76,B77)-SUMIFS(K$1:K76,B$1:B76,B77))/(SUMIFS(G$1:G76,B$1:B76,B77)-SUMIFS(H$1:H76,B$1:B76,B77)),4),0))</f>
        <v/>
      </c>
      <c r="K77" s="9">
        <f>IF(H77="","",IF(H77=0,0,ROUND(H77*J77,2)))</f>
        <v/>
      </c>
      <c r="L77" s="8">
        <f>IF(OR(B77="",E77=""),"",SUMIFS(G$2:G77,B$2:B77,B77)-SUMIFS(H$2:H77,B$2:B77,B77))</f>
        <v/>
      </c>
      <c r="M77" s="9">
        <f>IF(L77="","",ROUND(SUMIFS(I$2:I77,B$2:B77,B77)-SUMIFS(K$2:K77,B$2:B77,B77),2))</f>
        <v/>
      </c>
      <c r="N77" s="10">
        <f>IF(L77="","",IF(L77&gt;0,ROUND(M77/L77,4),""))</f>
        <v/>
      </c>
    </row>
    <row r="78">
      <c r="A78" s="5" t="n"/>
      <c r="B78" s="6" t="n"/>
      <c r="C78" s="6" t="n"/>
      <c r="D78" s="6" t="n"/>
      <c r="E78" s="6" t="n"/>
      <c r="F78" s="7" t="n"/>
      <c r="G78" s="8">
        <f>IF(OR(B78="",E78=""),"",IF(C78="Entrada",E78,0))</f>
        <v/>
      </c>
      <c r="H78" s="8">
        <f>IF(OR(B78="",E78=""),"",IF(C78="Salida",E78,0))</f>
        <v/>
      </c>
      <c r="I78" s="9">
        <f>IF(G78="","",G78*IF(F78="",0,F78))</f>
        <v/>
      </c>
      <c r="J78" s="10">
        <f>IF(OR(H78="",H78=0),"",IFERROR(ROUND((SUMIFS(I$1:I77,B$1:B77,B78)-SUMIFS(K$1:K77,B$1:B77,B78))/(SUMIFS(G$1:G77,B$1:B77,B78)-SUMIFS(H$1:H77,B$1:B77,B78)),4),0))</f>
        <v/>
      </c>
      <c r="K78" s="9">
        <f>IF(H78="","",IF(H78=0,0,ROUND(H78*J78,2)))</f>
        <v/>
      </c>
      <c r="L78" s="8">
        <f>IF(OR(B78="",E78=""),"",SUMIFS(G$2:G78,B$2:B78,B78)-SUMIFS(H$2:H78,B$2:B78,B78))</f>
        <v/>
      </c>
      <c r="M78" s="9">
        <f>IF(L78="","",ROUND(SUMIFS(I$2:I78,B$2:B78,B78)-SUMIFS(K$2:K78,B$2:B78,B78),2))</f>
        <v/>
      </c>
      <c r="N78" s="10">
        <f>IF(L78="","",IF(L78&gt;0,ROUND(M78/L78,4),""))</f>
        <v/>
      </c>
    </row>
    <row r="79">
      <c r="A79" s="5" t="n"/>
      <c r="B79" s="6" t="n"/>
      <c r="C79" s="6" t="n"/>
      <c r="D79" s="6" t="n"/>
      <c r="E79" s="6" t="n"/>
      <c r="F79" s="7" t="n"/>
      <c r="G79" s="8">
        <f>IF(OR(B79="",E79=""),"",IF(C79="Entrada",E79,0))</f>
        <v/>
      </c>
      <c r="H79" s="8">
        <f>IF(OR(B79="",E79=""),"",IF(C79="Salida",E79,0))</f>
        <v/>
      </c>
      <c r="I79" s="9">
        <f>IF(G79="","",G79*IF(F79="",0,F79))</f>
        <v/>
      </c>
      <c r="J79" s="10">
        <f>IF(OR(H79="",H79=0),"",IFERROR(ROUND((SUMIFS(I$1:I78,B$1:B78,B79)-SUMIFS(K$1:K78,B$1:B78,B79))/(SUMIFS(G$1:G78,B$1:B78,B79)-SUMIFS(H$1:H78,B$1:B78,B79)),4),0))</f>
        <v/>
      </c>
      <c r="K79" s="9">
        <f>IF(H79="","",IF(H79=0,0,ROUND(H79*J79,2)))</f>
        <v/>
      </c>
      <c r="L79" s="8">
        <f>IF(OR(B79="",E79=""),"",SUMIFS(G$2:G79,B$2:B79,B79)-SUMIFS(H$2:H79,B$2:B79,B79))</f>
        <v/>
      </c>
      <c r="M79" s="9">
        <f>IF(L79="","",ROUND(SUMIFS(I$2:I79,B$2:B79,B79)-SUMIFS(K$2:K79,B$2:B79,B79),2))</f>
        <v/>
      </c>
      <c r="N79" s="10">
        <f>IF(L79="","",IF(L79&gt;0,ROUND(M79/L79,4),""))</f>
        <v/>
      </c>
    </row>
    <row r="80">
      <c r="A80" s="5" t="n"/>
      <c r="B80" s="6" t="n"/>
      <c r="C80" s="6" t="n"/>
      <c r="D80" s="6" t="n"/>
      <c r="E80" s="6" t="n"/>
      <c r="F80" s="7" t="n"/>
      <c r="G80" s="8">
        <f>IF(OR(B80="",E80=""),"",IF(C80="Entrada",E80,0))</f>
        <v/>
      </c>
      <c r="H80" s="8">
        <f>IF(OR(B80="",E80=""),"",IF(C80="Salida",E80,0))</f>
        <v/>
      </c>
      <c r="I80" s="9">
        <f>IF(G80="","",G80*IF(F80="",0,F80))</f>
        <v/>
      </c>
      <c r="J80" s="10">
        <f>IF(OR(H80="",H80=0),"",IFERROR(ROUND((SUMIFS(I$1:I79,B$1:B79,B80)-SUMIFS(K$1:K79,B$1:B79,B80))/(SUMIFS(G$1:G79,B$1:B79,B80)-SUMIFS(H$1:H79,B$1:B79,B80)),4),0))</f>
        <v/>
      </c>
      <c r="K80" s="9">
        <f>IF(H80="","",IF(H80=0,0,ROUND(H80*J80,2)))</f>
        <v/>
      </c>
      <c r="L80" s="8">
        <f>IF(OR(B80="",E80=""),"",SUMIFS(G$2:G80,B$2:B80,B80)-SUMIFS(H$2:H80,B$2:B80,B80))</f>
        <v/>
      </c>
      <c r="M80" s="9">
        <f>IF(L80="","",ROUND(SUMIFS(I$2:I80,B$2:B80,B80)-SUMIFS(K$2:K80,B$2:B80,B80),2))</f>
        <v/>
      </c>
      <c r="N80" s="10">
        <f>IF(L80="","",IF(L80&gt;0,ROUND(M80/L80,4),""))</f>
        <v/>
      </c>
    </row>
    <row r="81">
      <c r="A81" s="5" t="n"/>
      <c r="B81" s="6" t="n"/>
      <c r="C81" s="6" t="n"/>
      <c r="D81" s="6" t="n"/>
      <c r="E81" s="6" t="n"/>
      <c r="F81" s="7" t="n"/>
      <c r="G81" s="8">
        <f>IF(OR(B81="",E81=""),"",IF(C81="Entrada",E81,0))</f>
        <v/>
      </c>
      <c r="H81" s="8">
        <f>IF(OR(B81="",E81=""),"",IF(C81="Salida",E81,0))</f>
        <v/>
      </c>
      <c r="I81" s="9">
        <f>IF(G81="","",G81*IF(F81="",0,F81))</f>
        <v/>
      </c>
      <c r="J81" s="10">
        <f>IF(OR(H81="",H81=0),"",IFERROR(ROUND((SUMIFS(I$1:I80,B$1:B80,B81)-SUMIFS(K$1:K80,B$1:B80,B81))/(SUMIFS(G$1:G80,B$1:B80,B81)-SUMIFS(H$1:H80,B$1:B80,B81)),4),0))</f>
        <v/>
      </c>
      <c r="K81" s="9">
        <f>IF(H81="","",IF(H81=0,0,ROUND(H81*J81,2)))</f>
        <v/>
      </c>
      <c r="L81" s="8">
        <f>IF(OR(B81="",E81=""),"",SUMIFS(G$2:G81,B$2:B81,B81)-SUMIFS(H$2:H81,B$2:B81,B81))</f>
        <v/>
      </c>
      <c r="M81" s="9">
        <f>IF(L81="","",ROUND(SUMIFS(I$2:I81,B$2:B81,B81)-SUMIFS(K$2:K81,B$2:B81,B81),2))</f>
        <v/>
      </c>
      <c r="N81" s="10">
        <f>IF(L81="","",IF(L81&gt;0,ROUND(M81/L81,4),""))</f>
        <v/>
      </c>
    </row>
    <row r="82">
      <c r="A82" s="5" t="n"/>
      <c r="B82" s="6" t="n"/>
      <c r="C82" s="6" t="n"/>
      <c r="D82" s="6" t="n"/>
      <c r="E82" s="6" t="n"/>
      <c r="F82" s="7" t="n"/>
      <c r="G82" s="8">
        <f>IF(OR(B82="",E82=""),"",IF(C82="Entrada",E82,0))</f>
        <v/>
      </c>
      <c r="H82" s="8">
        <f>IF(OR(B82="",E82=""),"",IF(C82="Salida",E82,0))</f>
        <v/>
      </c>
      <c r="I82" s="9">
        <f>IF(G82="","",G82*IF(F82="",0,F82))</f>
        <v/>
      </c>
      <c r="J82" s="10">
        <f>IF(OR(H82="",H82=0),"",IFERROR(ROUND((SUMIFS(I$1:I81,B$1:B81,B82)-SUMIFS(K$1:K81,B$1:B81,B82))/(SUMIFS(G$1:G81,B$1:B81,B82)-SUMIFS(H$1:H81,B$1:B81,B82)),4),0))</f>
        <v/>
      </c>
      <c r="K82" s="9">
        <f>IF(H82="","",IF(H82=0,0,ROUND(H82*J82,2)))</f>
        <v/>
      </c>
      <c r="L82" s="8">
        <f>IF(OR(B82="",E82=""),"",SUMIFS(G$2:G82,B$2:B82,B82)-SUMIFS(H$2:H82,B$2:B82,B82))</f>
        <v/>
      </c>
      <c r="M82" s="9">
        <f>IF(L82="","",ROUND(SUMIFS(I$2:I82,B$2:B82,B82)-SUMIFS(K$2:K82,B$2:B82,B82),2))</f>
        <v/>
      </c>
      <c r="N82" s="10">
        <f>IF(L82="","",IF(L82&gt;0,ROUND(M82/L82,4),""))</f>
        <v/>
      </c>
    </row>
    <row r="83">
      <c r="A83" s="5" t="n"/>
      <c r="B83" s="6" t="n"/>
      <c r="C83" s="6" t="n"/>
      <c r="D83" s="6" t="n"/>
      <c r="E83" s="6" t="n"/>
      <c r="F83" s="7" t="n"/>
      <c r="G83" s="8">
        <f>IF(OR(B83="",E83=""),"",IF(C83="Entrada",E83,0))</f>
        <v/>
      </c>
      <c r="H83" s="8">
        <f>IF(OR(B83="",E83=""),"",IF(C83="Salida",E83,0))</f>
        <v/>
      </c>
      <c r="I83" s="9">
        <f>IF(G83="","",G83*IF(F83="",0,F83))</f>
        <v/>
      </c>
      <c r="J83" s="10">
        <f>IF(OR(H83="",H83=0),"",IFERROR(ROUND((SUMIFS(I$1:I82,B$1:B82,B83)-SUMIFS(K$1:K82,B$1:B82,B83))/(SUMIFS(G$1:G82,B$1:B82,B83)-SUMIFS(H$1:H82,B$1:B82,B83)),4),0))</f>
        <v/>
      </c>
      <c r="K83" s="9">
        <f>IF(H83="","",IF(H83=0,0,ROUND(H83*J83,2)))</f>
        <v/>
      </c>
      <c r="L83" s="8">
        <f>IF(OR(B83="",E83=""),"",SUMIFS(G$2:G83,B$2:B83,B83)-SUMIFS(H$2:H83,B$2:B83,B83))</f>
        <v/>
      </c>
      <c r="M83" s="9">
        <f>IF(L83="","",ROUND(SUMIFS(I$2:I83,B$2:B83,B83)-SUMIFS(K$2:K83,B$2:B83,B83),2))</f>
        <v/>
      </c>
      <c r="N83" s="10">
        <f>IF(L83="","",IF(L83&gt;0,ROUND(M83/L83,4),""))</f>
        <v/>
      </c>
    </row>
    <row r="84">
      <c r="A84" s="5" t="n"/>
      <c r="B84" s="6" t="n"/>
      <c r="C84" s="6" t="n"/>
      <c r="D84" s="6" t="n"/>
      <c r="E84" s="6" t="n"/>
      <c r="F84" s="7" t="n"/>
      <c r="G84" s="8">
        <f>IF(OR(B84="",E84=""),"",IF(C84="Entrada",E84,0))</f>
        <v/>
      </c>
      <c r="H84" s="8">
        <f>IF(OR(B84="",E84=""),"",IF(C84="Salida",E84,0))</f>
        <v/>
      </c>
      <c r="I84" s="9">
        <f>IF(G84="","",G84*IF(F84="",0,F84))</f>
        <v/>
      </c>
      <c r="J84" s="10">
        <f>IF(OR(H84="",H84=0),"",IFERROR(ROUND((SUMIFS(I$1:I83,B$1:B83,B84)-SUMIFS(K$1:K83,B$1:B83,B84))/(SUMIFS(G$1:G83,B$1:B83,B84)-SUMIFS(H$1:H83,B$1:B83,B84)),4),0))</f>
        <v/>
      </c>
      <c r="K84" s="9">
        <f>IF(H84="","",IF(H84=0,0,ROUND(H84*J84,2)))</f>
        <v/>
      </c>
      <c r="L84" s="8">
        <f>IF(OR(B84="",E84=""),"",SUMIFS(G$2:G84,B$2:B84,B84)-SUMIFS(H$2:H84,B$2:B84,B84))</f>
        <v/>
      </c>
      <c r="M84" s="9">
        <f>IF(L84="","",ROUND(SUMIFS(I$2:I84,B$2:B84,B84)-SUMIFS(K$2:K84,B$2:B84,B84),2))</f>
        <v/>
      </c>
      <c r="N84" s="10">
        <f>IF(L84="","",IF(L84&gt;0,ROUND(M84/L84,4),""))</f>
        <v/>
      </c>
    </row>
    <row r="85">
      <c r="A85" s="5" t="n"/>
      <c r="B85" s="6" t="n"/>
      <c r="C85" s="6" t="n"/>
      <c r="D85" s="6" t="n"/>
      <c r="E85" s="6" t="n"/>
      <c r="F85" s="7" t="n"/>
      <c r="G85" s="8">
        <f>IF(OR(B85="",E85=""),"",IF(C85="Entrada",E85,0))</f>
        <v/>
      </c>
      <c r="H85" s="8">
        <f>IF(OR(B85="",E85=""),"",IF(C85="Salida",E85,0))</f>
        <v/>
      </c>
      <c r="I85" s="9">
        <f>IF(G85="","",G85*IF(F85="",0,F85))</f>
        <v/>
      </c>
      <c r="J85" s="10">
        <f>IF(OR(H85="",H85=0),"",IFERROR(ROUND((SUMIFS(I$1:I84,B$1:B84,B85)-SUMIFS(K$1:K84,B$1:B84,B85))/(SUMIFS(G$1:G84,B$1:B84,B85)-SUMIFS(H$1:H84,B$1:B84,B85)),4),0))</f>
        <v/>
      </c>
      <c r="K85" s="9">
        <f>IF(H85="","",IF(H85=0,0,ROUND(H85*J85,2)))</f>
        <v/>
      </c>
      <c r="L85" s="8">
        <f>IF(OR(B85="",E85=""),"",SUMIFS(G$2:G85,B$2:B85,B85)-SUMIFS(H$2:H85,B$2:B85,B85))</f>
        <v/>
      </c>
      <c r="M85" s="9">
        <f>IF(L85="","",ROUND(SUMIFS(I$2:I85,B$2:B85,B85)-SUMIFS(K$2:K85,B$2:B85,B85),2))</f>
        <v/>
      </c>
      <c r="N85" s="10">
        <f>IF(L85="","",IF(L85&gt;0,ROUND(M85/L85,4),""))</f>
        <v/>
      </c>
    </row>
    <row r="86">
      <c r="A86" s="5" t="n"/>
      <c r="B86" s="6" t="n"/>
      <c r="C86" s="6" t="n"/>
      <c r="D86" s="6" t="n"/>
      <c r="E86" s="6" t="n"/>
      <c r="F86" s="7" t="n"/>
      <c r="G86" s="8">
        <f>IF(OR(B86="",E86=""),"",IF(C86="Entrada",E86,0))</f>
        <v/>
      </c>
      <c r="H86" s="8">
        <f>IF(OR(B86="",E86=""),"",IF(C86="Salida",E86,0))</f>
        <v/>
      </c>
      <c r="I86" s="9">
        <f>IF(G86="","",G86*IF(F86="",0,F86))</f>
        <v/>
      </c>
      <c r="J86" s="10">
        <f>IF(OR(H86="",H86=0),"",IFERROR(ROUND((SUMIFS(I$1:I85,B$1:B85,B86)-SUMIFS(K$1:K85,B$1:B85,B86))/(SUMIFS(G$1:G85,B$1:B85,B86)-SUMIFS(H$1:H85,B$1:B85,B86)),4),0))</f>
        <v/>
      </c>
      <c r="K86" s="9">
        <f>IF(H86="","",IF(H86=0,0,ROUND(H86*J86,2)))</f>
        <v/>
      </c>
      <c r="L86" s="8">
        <f>IF(OR(B86="",E86=""),"",SUMIFS(G$2:G86,B$2:B86,B86)-SUMIFS(H$2:H86,B$2:B86,B86))</f>
        <v/>
      </c>
      <c r="M86" s="9">
        <f>IF(L86="","",ROUND(SUMIFS(I$2:I86,B$2:B86,B86)-SUMIFS(K$2:K86,B$2:B86,B86),2))</f>
        <v/>
      </c>
      <c r="N86" s="10">
        <f>IF(L86="","",IF(L86&gt;0,ROUND(M86/L86,4),""))</f>
        <v/>
      </c>
    </row>
    <row r="87">
      <c r="A87" s="5" t="n"/>
      <c r="B87" s="6" t="n"/>
      <c r="C87" s="6" t="n"/>
      <c r="D87" s="6" t="n"/>
      <c r="E87" s="6" t="n"/>
      <c r="F87" s="7" t="n"/>
      <c r="G87" s="8">
        <f>IF(OR(B87="",E87=""),"",IF(C87="Entrada",E87,0))</f>
        <v/>
      </c>
      <c r="H87" s="8">
        <f>IF(OR(B87="",E87=""),"",IF(C87="Salida",E87,0))</f>
        <v/>
      </c>
      <c r="I87" s="9">
        <f>IF(G87="","",G87*IF(F87="",0,F87))</f>
        <v/>
      </c>
      <c r="J87" s="10">
        <f>IF(OR(H87="",H87=0),"",IFERROR(ROUND((SUMIFS(I$1:I86,B$1:B86,B87)-SUMIFS(K$1:K86,B$1:B86,B87))/(SUMIFS(G$1:G86,B$1:B86,B87)-SUMIFS(H$1:H86,B$1:B86,B87)),4),0))</f>
        <v/>
      </c>
      <c r="K87" s="9">
        <f>IF(H87="","",IF(H87=0,0,ROUND(H87*J87,2)))</f>
        <v/>
      </c>
      <c r="L87" s="8">
        <f>IF(OR(B87="",E87=""),"",SUMIFS(G$2:G87,B$2:B87,B87)-SUMIFS(H$2:H87,B$2:B87,B87))</f>
        <v/>
      </c>
      <c r="M87" s="9">
        <f>IF(L87="","",ROUND(SUMIFS(I$2:I87,B$2:B87,B87)-SUMIFS(K$2:K87,B$2:B87,B87),2))</f>
        <v/>
      </c>
      <c r="N87" s="10">
        <f>IF(L87="","",IF(L87&gt;0,ROUND(M87/L87,4),""))</f>
        <v/>
      </c>
    </row>
    <row r="88">
      <c r="A88" s="5" t="n"/>
      <c r="B88" s="6" t="n"/>
      <c r="C88" s="6" t="n"/>
      <c r="D88" s="6" t="n"/>
      <c r="E88" s="6" t="n"/>
      <c r="F88" s="7" t="n"/>
      <c r="G88" s="8">
        <f>IF(OR(B88="",E88=""),"",IF(C88="Entrada",E88,0))</f>
        <v/>
      </c>
      <c r="H88" s="8">
        <f>IF(OR(B88="",E88=""),"",IF(C88="Salida",E88,0))</f>
        <v/>
      </c>
      <c r="I88" s="9">
        <f>IF(G88="","",G88*IF(F88="",0,F88))</f>
        <v/>
      </c>
      <c r="J88" s="10">
        <f>IF(OR(H88="",H88=0),"",IFERROR(ROUND((SUMIFS(I$1:I87,B$1:B87,B88)-SUMIFS(K$1:K87,B$1:B87,B88))/(SUMIFS(G$1:G87,B$1:B87,B88)-SUMIFS(H$1:H87,B$1:B87,B88)),4),0))</f>
        <v/>
      </c>
      <c r="K88" s="9">
        <f>IF(H88="","",IF(H88=0,0,ROUND(H88*J88,2)))</f>
        <v/>
      </c>
      <c r="L88" s="8">
        <f>IF(OR(B88="",E88=""),"",SUMIFS(G$2:G88,B$2:B88,B88)-SUMIFS(H$2:H88,B$2:B88,B88))</f>
        <v/>
      </c>
      <c r="M88" s="9">
        <f>IF(L88="","",ROUND(SUMIFS(I$2:I88,B$2:B88,B88)-SUMIFS(K$2:K88,B$2:B88,B88),2))</f>
        <v/>
      </c>
      <c r="N88" s="10">
        <f>IF(L88="","",IF(L88&gt;0,ROUND(M88/L88,4),""))</f>
        <v/>
      </c>
    </row>
    <row r="89">
      <c r="A89" s="5" t="n"/>
      <c r="B89" s="6" t="n"/>
      <c r="C89" s="6" t="n"/>
      <c r="D89" s="6" t="n"/>
      <c r="E89" s="6" t="n"/>
      <c r="F89" s="7" t="n"/>
      <c r="G89" s="8">
        <f>IF(OR(B89="",E89=""),"",IF(C89="Entrada",E89,0))</f>
        <v/>
      </c>
      <c r="H89" s="8">
        <f>IF(OR(B89="",E89=""),"",IF(C89="Salida",E89,0))</f>
        <v/>
      </c>
      <c r="I89" s="9">
        <f>IF(G89="","",G89*IF(F89="",0,F89))</f>
        <v/>
      </c>
      <c r="J89" s="10">
        <f>IF(OR(H89="",H89=0),"",IFERROR(ROUND((SUMIFS(I$1:I88,B$1:B88,B89)-SUMIFS(K$1:K88,B$1:B88,B89))/(SUMIFS(G$1:G88,B$1:B88,B89)-SUMIFS(H$1:H88,B$1:B88,B89)),4),0))</f>
        <v/>
      </c>
      <c r="K89" s="9">
        <f>IF(H89="","",IF(H89=0,0,ROUND(H89*J89,2)))</f>
        <v/>
      </c>
      <c r="L89" s="8">
        <f>IF(OR(B89="",E89=""),"",SUMIFS(G$2:G89,B$2:B89,B89)-SUMIFS(H$2:H89,B$2:B89,B89))</f>
        <v/>
      </c>
      <c r="M89" s="9">
        <f>IF(L89="","",ROUND(SUMIFS(I$2:I89,B$2:B89,B89)-SUMIFS(K$2:K89,B$2:B89,B89),2))</f>
        <v/>
      </c>
      <c r="N89" s="10">
        <f>IF(L89="","",IF(L89&gt;0,ROUND(M89/L89,4),""))</f>
        <v/>
      </c>
    </row>
    <row r="90">
      <c r="A90" s="5" t="n"/>
      <c r="B90" s="6" t="n"/>
      <c r="C90" s="6" t="n"/>
      <c r="D90" s="6" t="n"/>
      <c r="E90" s="6" t="n"/>
      <c r="F90" s="7" t="n"/>
      <c r="G90" s="8">
        <f>IF(OR(B90="",E90=""),"",IF(C90="Entrada",E90,0))</f>
        <v/>
      </c>
      <c r="H90" s="8">
        <f>IF(OR(B90="",E90=""),"",IF(C90="Salida",E90,0))</f>
        <v/>
      </c>
      <c r="I90" s="9">
        <f>IF(G90="","",G90*IF(F90="",0,F90))</f>
        <v/>
      </c>
      <c r="J90" s="10">
        <f>IF(OR(H90="",H90=0),"",IFERROR(ROUND((SUMIFS(I$1:I89,B$1:B89,B90)-SUMIFS(K$1:K89,B$1:B89,B90))/(SUMIFS(G$1:G89,B$1:B89,B90)-SUMIFS(H$1:H89,B$1:B89,B90)),4),0))</f>
        <v/>
      </c>
      <c r="K90" s="9">
        <f>IF(H90="","",IF(H90=0,0,ROUND(H90*J90,2)))</f>
        <v/>
      </c>
      <c r="L90" s="8">
        <f>IF(OR(B90="",E90=""),"",SUMIFS(G$2:G90,B$2:B90,B90)-SUMIFS(H$2:H90,B$2:B90,B90))</f>
        <v/>
      </c>
      <c r="M90" s="9">
        <f>IF(L90="","",ROUND(SUMIFS(I$2:I90,B$2:B90,B90)-SUMIFS(K$2:K90,B$2:B90,B90),2))</f>
        <v/>
      </c>
      <c r="N90" s="10">
        <f>IF(L90="","",IF(L90&gt;0,ROUND(M90/L90,4),""))</f>
        <v/>
      </c>
    </row>
    <row r="91">
      <c r="A91" s="5" t="n"/>
      <c r="B91" s="6" t="n"/>
      <c r="C91" s="6" t="n"/>
      <c r="D91" s="6" t="n"/>
      <c r="E91" s="6" t="n"/>
      <c r="F91" s="7" t="n"/>
      <c r="G91" s="8">
        <f>IF(OR(B91="",E91=""),"",IF(C91="Entrada",E91,0))</f>
        <v/>
      </c>
      <c r="H91" s="8">
        <f>IF(OR(B91="",E91=""),"",IF(C91="Salida",E91,0))</f>
        <v/>
      </c>
      <c r="I91" s="9">
        <f>IF(G91="","",G91*IF(F91="",0,F91))</f>
        <v/>
      </c>
      <c r="J91" s="10">
        <f>IF(OR(H91="",H91=0),"",IFERROR(ROUND((SUMIFS(I$1:I90,B$1:B90,B91)-SUMIFS(K$1:K90,B$1:B90,B91))/(SUMIFS(G$1:G90,B$1:B90,B91)-SUMIFS(H$1:H90,B$1:B90,B91)),4),0))</f>
        <v/>
      </c>
      <c r="K91" s="9">
        <f>IF(H91="","",IF(H91=0,0,ROUND(H91*J91,2)))</f>
        <v/>
      </c>
      <c r="L91" s="8">
        <f>IF(OR(B91="",E91=""),"",SUMIFS(G$2:G91,B$2:B91,B91)-SUMIFS(H$2:H91,B$2:B91,B91))</f>
        <v/>
      </c>
      <c r="M91" s="9">
        <f>IF(L91="","",ROUND(SUMIFS(I$2:I91,B$2:B91,B91)-SUMIFS(K$2:K91,B$2:B91,B91),2))</f>
        <v/>
      </c>
      <c r="N91" s="10">
        <f>IF(L91="","",IF(L91&gt;0,ROUND(M91/L91,4),""))</f>
        <v/>
      </c>
    </row>
    <row r="92">
      <c r="A92" s="5" t="n"/>
      <c r="B92" s="6" t="n"/>
      <c r="C92" s="6" t="n"/>
      <c r="D92" s="6" t="n"/>
      <c r="E92" s="6" t="n"/>
      <c r="F92" s="7" t="n"/>
      <c r="G92" s="8">
        <f>IF(OR(B92="",E92=""),"",IF(C92="Entrada",E92,0))</f>
        <v/>
      </c>
      <c r="H92" s="8">
        <f>IF(OR(B92="",E92=""),"",IF(C92="Salida",E92,0))</f>
        <v/>
      </c>
      <c r="I92" s="9">
        <f>IF(G92="","",G92*IF(F92="",0,F92))</f>
        <v/>
      </c>
      <c r="J92" s="10">
        <f>IF(OR(H92="",H92=0),"",IFERROR(ROUND((SUMIFS(I$1:I91,B$1:B91,B92)-SUMIFS(K$1:K91,B$1:B91,B92))/(SUMIFS(G$1:G91,B$1:B91,B92)-SUMIFS(H$1:H91,B$1:B91,B92)),4),0))</f>
        <v/>
      </c>
      <c r="K92" s="9">
        <f>IF(H92="","",IF(H92=0,0,ROUND(H92*J92,2)))</f>
        <v/>
      </c>
      <c r="L92" s="8">
        <f>IF(OR(B92="",E92=""),"",SUMIFS(G$2:G92,B$2:B92,B92)-SUMIFS(H$2:H92,B$2:B92,B92))</f>
        <v/>
      </c>
      <c r="M92" s="9">
        <f>IF(L92="","",ROUND(SUMIFS(I$2:I92,B$2:B92,B92)-SUMIFS(K$2:K92,B$2:B92,B92),2))</f>
        <v/>
      </c>
      <c r="N92" s="10">
        <f>IF(L92="","",IF(L92&gt;0,ROUND(M92/L92,4),""))</f>
        <v/>
      </c>
    </row>
    <row r="93">
      <c r="A93" s="5" t="n"/>
      <c r="B93" s="6" t="n"/>
      <c r="C93" s="6" t="n"/>
      <c r="D93" s="6" t="n"/>
      <c r="E93" s="6" t="n"/>
      <c r="F93" s="7" t="n"/>
      <c r="G93" s="8">
        <f>IF(OR(B93="",E93=""),"",IF(C93="Entrada",E93,0))</f>
        <v/>
      </c>
      <c r="H93" s="8">
        <f>IF(OR(B93="",E93=""),"",IF(C93="Salida",E93,0))</f>
        <v/>
      </c>
      <c r="I93" s="9">
        <f>IF(G93="","",G93*IF(F93="",0,F93))</f>
        <v/>
      </c>
      <c r="J93" s="10">
        <f>IF(OR(H93="",H93=0),"",IFERROR(ROUND((SUMIFS(I$1:I92,B$1:B92,B93)-SUMIFS(K$1:K92,B$1:B92,B93))/(SUMIFS(G$1:G92,B$1:B92,B93)-SUMIFS(H$1:H92,B$1:B92,B93)),4),0))</f>
        <v/>
      </c>
      <c r="K93" s="9">
        <f>IF(H93="","",IF(H93=0,0,ROUND(H93*J93,2)))</f>
        <v/>
      </c>
      <c r="L93" s="8">
        <f>IF(OR(B93="",E93=""),"",SUMIFS(G$2:G93,B$2:B93,B93)-SUMIFS(H$2:H93,B$2:B93,B93))</f>
        <v/>
      </c>
      <c r="M93" s="9">
        <f>IF(L93="","",ROUND(SUMIFS(I$2:I93,B$2:B93,B93)-SUMIFS(K$2:K93,B$2:B93,B93),2))</f>
        <v/>
      </c>
      <c r="N93" s="10">
        <f>IF(L93="","",IF(L93&gt;0,ROUND(M93/L93,4),""))</f>
        <v/>
      </c>
    </row>
    <row r="94">
      <c r="A94" s="5" t="n"/>
      <c r="B94" s="6" t="n"/>
      <c r="C94" s="6" t="n"/>
      <c r="D94" s="6" t="n"/>
      <c r="E94" s="6" t="n"/>
      <c r="F94" s="7" t="n"/>
      <c r="G94" s="8">
        <f>IF(OR(B94="",E94=""),"",IF(C94="Entrada",E94,0))</f>
        <v/>
      </c>
      <c r="H94" s="8">
        <f>IF(OR(B94="",E94=""),"",IF(C94="Salida",E94,0))</f>
        <v/>
      </c>
      <c r="I94" s="9">
        <f>IF(G94="","",G94*IF(F94="",0,F94))</f>
        <v/>
      </c>
      <c r="J94" s="10">
        <f>IF(OR(H94="",H94=0),"",IFERROR(ROUND((SUMIFS(I$1:I93,B$1:B93,B94)-SUMIFS(K$1:K93,B$1:B93,B94))/(SUMIFS(G$1:G93,B$1:B93,B94)-SUMIFS(H$1:H93,B$1:B93,B94)),4),0))</f>
        <v/>
      </c>
      <c r="K94" s="9">
        <f>IF(H94="","",IF(H94=0,0,ROUND(H94*J94,2)))</f>
        <v/>
      </c>
      <c r="L94" s="8">
        <f>IF(OR(B94="",E94=""),"",SUMIFS(G$2:G94,B$2:B94,B94)-SUMIFS(H$2:H94,B$2:B94,B94))</f>
        <v/>
      </c>
      <c r="M94" s="9">
        <f>IF(L94="","",ROUND(SUMIFS(I$2:I94,B$2:B94,B94)-SUMIFS(K$2:K94,B$2:B94,B94),2))</f>
        <v/>
      </c>
      <c r="N94" s="10">
        <f>IF(L94="","",IF(L94&gt;0,ROUND(M94/L94,4),""))</f>
        <v/>
      </c>
    </row>
    <row r="95">
      <c r="A95" s="5" t="n"/>
      <c r="B95" s="6" t="n"/>
      <c r="C95" s="6" t="n"/>
      <c r="D95" s="6" t="n"/>
      <c r="E95" s="6" t="n"/>
      <c r="F95" s="7" t="n"/>
      <c r="G95" s="8">
        <f>IF(OR(B95="",E95=""),"",IF(C95="Entrada",E95,0))</f>
        <v/>
      </c>
      <c r="H95" s="8">
        <f>IF(OR(B95="",E95=""),"",IF(C95="Salida",E95,0))</f>
        <v/>
      </c>
      <c r="I95" s="9">
        <f>IF(G95="","",G95*IF(F95="",0,F95))</f>
        <v/>
      </c>
      <c r="J95" s="10">
        <f>IF(OR(H95="",H95=0),"",IFERROR(ROUND((SUMIFS(I$1:I94,B$1:B94,B95)-SUMIFS(K$1:K94,B$1:B94,B95))/(SUMIFS(G$1:G94,B$1:B94,B95)-SUMIFS(H$1:H94,B$1:B94,B95)),4),0))</f>
        <v/>
      </c>
      <c r="K95" s="9">
        <f>IF(H95="","",IF(H95=0,0,ROUND(H95*J95,2)))</f>
        <v/>
      </c>
      <c r="L95" s="8">
        <f>IF(OR(B95="",E95=""),"",SUMIFS(G$2:G95,B$2:B95,B95)-SUMIFS(H$2:H95,B$2:B95,B95))</f>
        <v/>
      </c>
      <c r="M95" s="9">
        <f>IF(L95="","",ROUND(SUMIFS(I$2:I95,B$2:B95,B95)-SUMIFS(K$2:K95,B$2:B95,B95),2))</f>
        <v/>
      </c>
      <c r="N95" s="10">
        <f>IF(L95="","",IF(L95&gt;0,ROUND(M95/L95,4),""))</f>
        <v/>
      </c>
    </row>
    <row r="96">
      <c r="A96" s="5" t="n"/>
      <c r="B96" s="6" t="n"/>
      <c r="C96" s="6" t="n"/>
      <c r="D96" s="6" t="n"/>
      <c r="E96" s="6" t="n"/>
      <c r="F96" s="7" t="n"/>
      <c r="G96" s="8">
        <f>IF(OR(B96="",E96=""),"",IF(C96="Entrada",E96,0))</f>
        <v/>
      </c>
      <c r="H96" s="8">
        <f>IF(OR(B96="",E96=""),"",IF(C96="Salida",E96,0))</f>
        <v/>
      </c>
      <c r="I96" s="9">
        <f>IF(G96="","",G96*IF(F96="",0,F96))</f>
        <v/>
      </c>
      <c r="J96" s="10">
        <f>IF(OR(H96="",H96=0),"",IFERROR(ROUND((SUMIFS(I$1:I95,B$1:B95,B96)-SUMIFS(K$1:K95,B$1:B95,B96))/(SUMIFS(G$1:G95,B$1:B95,B96)-SUMIFS(H$1:H95,B$1:B95,B96)),4),0))</f>
        <v/>
      </c>
      <c r="K96" s="9">
        <f>IF(H96="","",IF(H96=0,0,ROUND(H96*J96,2)))</f>
        <v/>
      </c>
      <c r="L96" s="8">
        <f>IF(OR(B96="",E96=""),"",SUMIFS(G$2:G96,B$2:B96,B96)-SUMIFS(H$2:H96,B$2:B96,B96))</f>
        <v/>
      </c>
      <c r="M96" s="9">
        <f>IF(L96="","",ROUND(SUMIFS(I$2:I96,B$2:B96,B96)-SUMIFS(K$2:K96,B$2:B96,B96),2))</f>
        <v/>
      </c>
      <c r="N96" s="10">
        <f>IF(L96="","",IF(L96&gt;0,ROUND(M96/L96,4),""))</f>
        <v/>
      </c>
    </row>
    <row r="97">
      <c r="A97" s="5" t="n"/>
      <c r="B97" s="6" t="n"/>
      <c r="C97" s="6" t="n"/>
      <c r="D97" s="6" t="n"/>
      <c r="E97" s="6" t="n"/>
      <c r="F97" s="7" t="n"/>
      <c r="G97" s="8">
        <f>IF(OR(B97="",E97=""),"",IF(C97="Entrada",E97,0))</f>
        <v/>
      </c>
      <c r="H97" s="8">
        <f>IF(OR(B97="",E97=""),"",IF(C97="Salida",E97,0))</f>
        <v/>
      </c>
      <c r="I97" s="9">
        <f>IF(G97="","",G97*IF(F97="",0,F97))</f>
        <v/>
      </c>
      <c r="J97" s="10">
        <f>IF(OR(H97="",H97=0),"",IFERROR(ROUND((SUMIFS(I$1:I96,B$1:B96,B97)-SUMIFS(K$1:K96,B$1:B96,B97))/(SUMIFS(G$1:G96,B$1:B96,B97)-SUMIFS(H$1:H96,B$1:B96,B97)),4),0))</f>
        <v/>
      </c>
      <c r="K97" s="9">
        <f>IF(H97="","",IF(H97=0,0,ROUND(H97*J97,2)))</f>
        <v/>
      </c>
      <c r="L97" s="8">
        <f>IF(OR(B97="",E97=""),"",SUMIFS(G$2:G97,B$2:B97,B97)-SUMIFS(H$2:H97,B$2:B97,B97))</f>
        <v/>
      </c>
      <c r="M97" s="9">
        <f>IF(L97="","",ROUND(SUMIFS(I$2:I97,B$2:B97,B97)-SUMIFS(K$2:K97,B$2:B97,B97),2))</f>
        <v/>
      </c>
      <c r="N97" s="10">
        <f>IF(L97="","",IF(L97&gt;0,ROUND(M97/L97,4),""))</f>
        <v/>
      </c>
    </row>
    <row r="98">
      <c r="A98" s="5" t="n"/>
      <c r="B98" s="6" t="n"/>
      <c r="C98" s="6" t="n"/>
      <c r="D98" s="6" t="n"/>
      <c r="E98" s="6" t="n"/>
      <c r="F98" s="7" t="n"/>
      <c r="G98" s="8">
        <f>IF(OR(B98="",E98=""),"",IF(C98="Entrada",E98,0))</f>
        <v/>
      </c>
      <c r="H98" s="8">
        <f>IF(OR(B98="",E98=""),"",IF(C98="Salida",E98,0))</f>
        <v/>
      </c>
      <c r="I98" s="9">
        <f>IF(G98="","",G98*IF(F98="",0,F98))</f>
        <v/>
      </c>
      <c r="J98" s="10">
        <f>IF(OR(H98="",H98=0),"",IFERROR(ROUND((SUMIFS(I$1:I97,B$1:B97,B98)-SUMIFS(K$1:K97,B$1:B97,B98))/(SUMIFS(G$1:G97,B$1:B97,B98)-SUMIFS(H$1:H97,B$1:B97,B98)),4),0))</f>
        <v/>
      </c>
      <c r="K98" s="9">
        <f>IF(H98="","",IF(H98=0,0,ROUND(H98*J98,2)))</f>
        <v/>
      </c>
      <c r="L98" s="8">
        <f>IF(OR(B98="",E98=""),"",SUMIFS(G$2:G98,B$2:B98,B98)-SUMIFS(H$2:H98,B$2:B98,B98))</f>
        <v/>
      </c>
      <c r="M98" s="9">
        <f>IF(L98="","",ROUND(SUMIFS(I$2:I98,B$2:B98,B98)-SUMIFS(K$2:K98,B$2:B98,B98),2))</f>
        <v/>
      </c>
      <c r="N98" s="10">
        <f>IF(L98="","",IF(L98&gt;0,ROUND(M98/L98,4),""))</f>
        <v/>
      </c>
    </row>
    <row r="99">
      <c r="A99" s="5" t="n"/>
      <c r="B99" s="6" t="n"/>
      <c r="C99" s="6" t="n"/>
      <c r="D99" s="6" t="n"/>
      <c r="E99" s="6" t="n"/>
      <c r="F99" s="7" t="n"/>
      <c r="G99" s="8">
        <f>IF(OR(B99="",E99=""),"",IF(C99="Entrada",E99,0))</f>
        <v/>
      </c>
      <c r="H99" s="8">
        <f>IF(OR(B99="",E99=""),"",IF(C99="Salida",E99,0))</f>
        <v/>
      </c>
      <c r="I99" s="9">
        <f>IF(G99="","",G99*IF(F99="",0,F99))</f>
        <v/>
      </c>
      <c r="J99" s="10">
        <f>IF(OR(H99="",H99=0),"",IFERROR(ROUND((SUMIFS(I$1:I98,B$1:B98,B99)-SUMIFS(K$1:K98,B$1:B98,B99))/(SUMIFS(G$1:G98,B$1:B98,B99)-SUMIFS(H$1:H98,B$1:B98,B99)),4),0))</f>
        <v/>
      </c>
      <c r="K99" s="9">
        <f>IF(H99="","",IF(H99=0,0,ROUND(H99*J99,2)))</f>
        <v/>
      </c>
      <c r="L99" s="8">
        <f>IF(OR(B99="",E99=""),"",SUMIFS(G$2:G99,B$2:B99,B99)-SUMIFS(H$2:H99,B$2:B99,B99))</f>
        <v/>
      </c>
      <c r="M99" s="9">
        <f>IF(L99="","",ROUND(SUMIFS(I$2:I99,B$2:B99,B99)-SUMIFS(K$2:K99,B$2:B99,B99),2))</f>
        <v/>
      </c>
      <c r="N99" s="10">
        <f>IF(L99="","",IF(L99&gt;0,ROUND(M99/L99,4),""))</f>
        <v/>
      </c>
    </row>
    <row r="100">
      <c r="A100" s="5" t="n"/>
      <c r="B100" s="6" t="n"/>
      <c r="C100" s="6" t="n"/>
      <c r="D100" s="6" t="n"/>
      <c r="E100" s="6" t="n"/>
      <c r="F100" s="7" t="n"/>
      <c r="G100" s="8">
        <f>IF(OR(B100="",E100=""),"",IF(C100="Entrada",E100,0))</f>
        <v/>
      </c>
      <c r="H100" s="8">
        <f>IF(OR(B100="",E100=""),"",IF(C100="Salida",E100,0))</f>
        <v/>
      </c>
      <c r="I100" s="9">
        <f>IF(G100="","",G100*IF(F100="",0,F100))</f>
        <v/>
      </c>
      <c r="J100" s="10">
        <f>IF(OR(H100="",H100=0),"",IFERROR(ROUND((SUMIFS(I$1:I99,B$1:B99,B100)-SUMIFS(K$1:K99,B$1:B99,B100))/(SUMIFS(G$1:G99,B$1:B99,B100)-SUMIFS(H$1:H99,B$1:B99,B100)),4),0))</f>
        <v/>
      </c>
      <c r="K100" s="9">
        <f>IF(H100="","",IF(H100=0,0,ROUND(H100*J100,2)))</f>
        <v/>
      </c>
      <c r="L100" s="8">
        <f>IF(OR(B100="",E100=""),"",SUMIFS(G$2:G100,B$2:B100,B100)-SUMIFS(H$2:H100,B$2:B100,B100))</f>
        <v/>
      </c>
      <c r="M100" s="9">
        <f>IF(L100="","",ROUND(SUMIFS(I$2:I100,B$2:B100,B100)-SUMIFS(K$2:K100,B$2:B100,B100),2))</f>
        <v/>
      </c>
      <c r="N100" s="10">
        <f>IF(L100="","",IF(L100&gt;0,ROUND(M100/L100,4),""))</f>
        <v/>
      </c>
    </row>
    <row r="101">
      <c r="A101" s="5" t="n"/>
      <c r="B101" s="6" t="n"/>
      <c r="C101" s="6" t="n"/>
      <c r="D101" s="6" t="n"/>
      <c r="E101" s="6" t="n"/>
      <c r="F101" s="7" t="n"/>
      <c r="G101" s="8">
        <f>IF(OR(B101="",E101=""),"",IF(C101="Entrada",E101,0))</f>
        <v/>
      </c>
      <c r="H101" s="8">
        <f>IF(OR(B101="",E101=""),"",IF(C101="Salida",E101,0))</f>
        <v/>
      </c>
      <c r="I101" s="9">
        <f>IF(G101="","",G101*IF(F101="",0,F101))</f>
        <v/>
      </c>
      <c r="J101" s="10">
        <f>IF(OR(H101="",H101=0),"",IFERROR(ROUND((SUMIFS(I$1:I100,B$1:B100,B101)-SUMIFS(K$1:K100,B$1:B100,B101))/(SUMIFS(G$1:G100,B$1:B100,B101)-SUMIFS(H$1:H100,B$1:B100,B101)),4),0))</f>
        <v/>
      </c>
      <c r="K101" s="9">
        <f>IF(H101="","",IF(H101=0,0,ROUND(H101*J101,2)))</f>
        <v/>
      </c>
      <c r="L101" s="8">
        <f>IF(OR(B101="",E101=""),"",SUMIFS(G$2:G101,B$2:B101,B101)-SUMIFS(H$2:H101,B$2:B101,B101))</f>
        <v/>
      </c>
      <c r="M101" s="9">
        <f>IF(L101="","",ROUND(SUMIFS(I$2:I101,B$2:B101,B101)-SUMIFS(K$2:K101,B$2:B101,B101),2))</f>
        <v/>
      </c>
      <c r="N101" s="10">
        <f>IF(L101="","",IF(L101&gt;0,ROUND(M101/L101,4),""))</f>
        <v/>
      </c>
    </row>
    <row r="102">
      <c r="A102" s="5" t="n"/>
      <c r="B102" s="6" t="n"/>
      <c r="C102" s="6" t="n"/>
      <c r="D102" s="6" t="n"/>
      <c r="E102" s="6" t="n"/>
      <c r="F102" s="7" t="n"/>
      <c r="G102" s="8">
        <f>IF(OR(B102="",E102=""),"",IF(C102="Entrada",E102,0))</f>
        <v/>
      </c>
      <c r="H102" s="8">
        <f>IF(OR(B102="",E102=""),"",IF(C102="Salida",E102,0))</f>
        <v/>
      </c>
      <c r="I102" s="9">
        <f>IF(G102="","",G102*IF(F102="",0,F102))</f>
        <v/>
      </c>
      <c r="J102" s="10">
        <f>IF(OR(H102="",H102=0),"",IFERROR(ROUND((SUMIFS(I$1:I101,B$1:B101,B102)-SUMIFS(K$1:K101,B$1:B101,B102))/(SUMIFS(G$1:G101,B$1:B101,B102)-SUMIFS(H$1:H101,B$1:B101,B102)),4),0))</f>
        <v/>
      </c>
      <c r="K102" s="9">
        <f>IF(H102="","",IF(H102=0,0,ROUND(H102*J102,2)))</f>
        <v/>
      </c>
      <c r="L102" s="8">
        <f>IF(OR(B102="",E102=""),"",SUMIFS(G$2:G102,B$2:B102,B102)-SUMIFS(H$2:H102,B$2:B102,B102))</f>
        <v/>
      </c>
      <c r="M102" s="9">
        <f>IF(L102="","",ROUND(SUMIFS(I$2:I102,B$2:B102,B102)-SUMIFS(K$2:K102,B$2:B102,B102),2))</f>
        <v/>
      </c>
      <c r="N102" s="10">
        <f>IF(L102="","",IF(L102&gt;0,ROUND(M102/L102,4),""))</f>
        <v/>
      </c>
    </row>
    <row r="103">
      <c r="A103" s="5" t="n"/>
      <c r="B103" s="6" t="n"/>
      <c r="C103" s="6" t="n"/>
      <c r="D103" s="6" t="n"/>
      <c r="E103" s="6" t="n"/>
      <c r="F103" s="7" t="n"/>
      <c r="G103" s="8">
        <f>IF(OR(B103="",E103=""),"",IF(C103="Entrada",E103,0))</f>
        <v/>
      </c>
      <c r="H103" s="8">
        <f>IF(OR(B103="",E103=""),"",IF(C103="Salida",E103,0))</f>
        <v/>
      </c>
      <c r="I103" s="9">
        <f>IF(G103="","",G103*IF(F103="",0,F103))</f>
        <v/>
      </c>
      <c r="J103" s="10">
        <f>IF(OR(H103="",H103=0),"",IFERROR(ROUND((SUMIFS(I$1:I102,B$1:B102,B103)-SUMIFS(K$1:K102,B$1:B102,B103))/(SUMIFS(G$1:G102,B$1:B102,B103)-SUMIFS(H$1:H102,B$1:B102,B103)),4),0))</f>
        <v/>
      </c>
      <c r="K103" s="9">
        <f>IF(H103="","",IF(H103=0,0,ROUND(H103*J103,2)))</f>
        <v/>
      </c>
      <c r="L103" s="8">
        <f>IF(OR(B103="",E103=""),"",SUMIFS(G$2:G103,B$2:B103,B103)-SUMIFS(H$2:H103,B$2:B103,B103))</f>
        <v/>
      </c>
      <c r="M103" s="9">
        <f>IF(L103="","",ROUND(SUMIFS(I$2:I103,B$2:B103,B103)-SUMIFS(K$2:K103,B$2:B103,B103),2))</f>
        <v/>
      </c>
      <c r="N103" s="10">
        <f>IF(L103="","",IF(L103&gt;0,ROUND(M103/L103,4),""))</f>
        <v/>
      </c>
    </row>
    <row r="104">
      <c r="A104" s="5" t="n"/>
      <c r="B104" s="6" t="n"/>
      <c r="C104" s="6" t="n"/>
      <c r="D104" s="6" t="n"/>
      <c r="E104" s="6" t="n"/>
      <c r="F104" s="7" t="n"/>
      <c r="G104" s="8">
        <f>IF(OR(B104="",E104=""),"",IF(C104="Entrada",E104,0))</f>
        <v/>
      </c>
      <c r="H104" s="8">
        <f>IF(OR(B104="",E104=""),"",IF(C104="Salida",E104,0))</f>
        <v/>
      </c>
      <c r="I104" s="9">
        <f>IF(G104="","",G104*IF(F104="",0,F104))</f>
        <v/>
      </c>
      <c r="J104" s="10">
        <f>IF(OR(H104="",H104=0),"",IFERROR(ROUND((SUMIFS(I$1:I103,B$1:B103,B104)-SUMIFS(K$1:K103,B$1:B103,B104))/(SUMIFS(G$1:G103,B$1:B103,B104)-SUMIFS(H$1:H103,B$1:B103,B104)),4),0))</f>
        <v/>
      </c>
      <c r="K104" s="9">
        <f>IF(H104="","",IF(H104=0,0,ROUND(H104*J104,2)))</f>
        <v/>
      </c>
      <c r="L104" s="8">
        <f>IF(OR(B104="",E104=""),"",SUMIFS(G$2:G104,B$2:B104,B104)-SUMIFS(H$2:H104,B$2:B104,B104))</f>
        <v/>
      </c>
      <c r="M104" s="9">
        <f>IF(L104="","",ROUND(SUMIFS(I$2:I104,B$2:B104,B104)-SUMIFS(K$2:K104,B$2:B104,B104),2))</f>
        <v/>
      </c>
      <c r="N104" s="10">
        <f>IF(L104="","",IF(L104&gt;0,ROUND(M104/L104,4),""))</f>
        <v/>
      </c>
    </row>
    <row r="105">
      <c r="A105" s="5" t="n"/>
      <c r="B105" s="6" t="n"/>
      <c r="C105" s="6" t="n"/>
      <c r="D105" s="6" t="n"/>
      <c r="E105" s="6" t="n"/>
      <c r="F105" s="7" t="n"/>
      <c r="G105" s="8">
        <f>IF(OR(B105="",E105=""),"",IF(C105="Entrada",E105,0))</f>
        <v/>
      </c>
      <c r="H105" s="8">
        <f>IF(OR(B105="",E105=""),"",IF(C105="Salida",E105,0))</f>
        <v/>
      </c>
      <c r="I105" s="9">
        <f>IF(G105="","",G105*IF(F105="",0,F105))</f>
        <v/>
      </c>
      <c r="J105" s="10">
        <f>IF(OR(H105="",H105=0),"",IFERROR(ROUND((SUMIFS(I$1:I104,B$1:B104,B105)-SUMIFS(K$1:K104,B$1:B104,B105))/(SUMIFS(G$1:G104,B$1:B104,B105)-SUMIFS(H$1:H104,B$1:B104,B105)),4),0))</f>
        <v/>
      </c>
      <c r="K105" s="9">
        <f>IF(H105="","",IF(H105=0,0,ROUND(H105*J105,2)))</f>
        <v/>
      </c>
      <c r="L105" s="8">
        <f>IF(OR(B105="",E105=""),"",SUMIFS(G$2:G105,B$2:B105,B105)-SUMIFS(H$2:H105,B$2:B105,B105))</f>
        <v/>
      </c>
      <c r="M105" s="9">
        <f>IF(L105="","",ROUND(SUMIFS(I$2:I105,B$2:B105,B105)-SUMIFS(K$2:K105,B$2:B105,B105),2))</f>
        <v/>
      </c>
      <c r="N105" s="10">
        <f>IF(L105="","",IF(L105&gt;0,ROUND(M105/L105,4),""))</f>
        <v/>
      </c>
    </row>
    <row r="106">
      <c r="A106" s="5" t="n"/>
      <c r="B106" s="6" t="n"/>
      <c r="C106" s="6" t="n"/>
      <c r="D106" s="6" t="n"/>
      <c r="E106" s="6" t="n"/>
      <c r="F106" s="7" t="n"/>
      <c r="G106" s="8">
        <f>IF(OR(B106="",E106=""),"",IF(C106="Entrada",E106,0))</f>
        <v/>
      </c>
      <c r="H106" s="8">
        <f>IF(OR(B106="",E106=""),"",IF(C106="Salida",E106,0))</f>
        <v/>
      </c>
      <c r="I106" s="9">
        <f>IF(G106="","",G106*IF(F106="",0,F106))</f>
        <v/>
      </c>
      <c r="J106" s="10">
        <f>IF(OR(H106="",H106=0),"",IFERROR(ROUND((SUMIFS(I$1:I105,B$1:B105,B106)-SUMIFS(K$1:K105,B$1:B105,B106))/(SUMIFS(G$1:G105,B$1:B105,B106)-SUMIFS(H$1:H105,B$1:B105,B106)),4),0))</f>
        <v/>
      </c>
      <c r="K106" s="9">
        <f>IF(H106="","",IF(H106=0,0,ROUND(H106*J106,2)))</f>
        <v/>
      </c>
      <c r="L106" s="8">
        <f>IF(OR(B106="",E106=""),"",SUMIFS(G$2:G106,B$2:B106,B106)-SUMIFS(H$2:H106,B$2:B106,B106))</f>
        <v/>
      </c>
      <c r="M106" s="9">
        <f>IF(L106="","",ROUND(SUMIFS(I$2:I106,B$2:B106,B106)-SUMIFS(K$2:K106,B$2:B106,B106),2))</f>
        <v/>
      </c>
      <c r="N106" s="10">
        <f>IF(L106="","",IF(L106&gt;0,ROUND(M106/L106,4),""))</f>
        <v/>
      </c>
    </row>
    <row r="107">
      <c r="A107" s="5" t="n"/>
      <c r="B107" s="6" t="n"/>
      <c r="C107" s="6" t="n"/>
      <c r="D107" s="6" t="n"/>
      <c r="E107" s="6" t="n"/>
      <c r="F107" s="7" t="n"/>
      <c r="G107" s="8">
        <f>IF(OR(B107="",E107=""),"",IF(C107="Entrada",E107,0))</f>
        <v/>
      </c>
      <c r="H107" s="8">
        <f>IF(OR(B107="",E107=""),"",IF(C107="Salida",E107,0))</f>
        <v/>
      </c>
      <c r="I107" s="9">
        <f>IF(G107="","",G107*IF(F107="",0,F107))</f>
        <v/>
      </c>
      <c r="J107" s="10">
        <f>IF(OR(H107="",H107=0),"",IFERROR(ROUND((SUMIFS(I$1:I106,B$1:B106,B107)-SUMIFS(K$1:K106,B$1:B106,B107))/(SUMIFS(G$1:G106,B$1:B106,B107)-SUMIFS(H$1:H106,B$1:B106,B107)),4),0))</f>
        <v/>
      </c>
      <c r="K107" s="9">
        <f>IF(H107="","",IF(H107=0,0,ROUND(H107*J107,2)))</f>
        <v/>
      </c>
      <c r="L107" s="8">
        <f>IF(OR(B107="",E107=""),"",SUMIFS(G$2:G107,B$2:B107,B107)-SUMIFS(H$2:H107,B$2:B107,B107))</f>
        <v/>
      </c>
      <c r="M107" s="9">
        <f>IF(L107="","",ROUND(SUMIFS(I$2:I107,B$2:B107,B107)-SUMIFS(K$2:K107,B$2:B107,B107),2))</f>
        <v/>
      </c>
      <c r="N107" s="10">
        <f>IF(L107="","",IF(L107&gt;0,ROUND(M107/L107,4),""))</f>
        <v/>
      </c>
    </row>
    <row r="108">
      <c r="A108" s="5" t="n"/>
      <c r="B108" s="6" t="n"/>
      <c r="C108" s="6" t="n"/>
      <c r="D108" s="6" t="n"/>
      <c r="E108" s="6" t="n"/>
      <c r="F108" s="7" t="n"/>
      <c r="G108" s="8">
        <f>IF(OR(B108="",E108=""),"",IF(C108="Entrada",E108,0))</f>
        <v/>
      </c>
      <c r="H108" s="8">
        <f>IF(OR(B108="",E108=""),"",IF(C108="Salida",E108,0))</f>
        <v/>
      </c>
      <c r="I108" s="9">
        <f>IF(G108="","",G108*IF(F108="",0,F108))</f>
        <v/>
      </c>
      <c r="J108" s="10">
        <f>IF(OR(H108="",H108=0),"",IFERROR(ROUND((SUMIFS(I$1:I107,B$1:B107,B108)-SUMIFS(K$1:K107,B$1:B107,B108))/(SUMIFS(G$1:G107,B$1:B107,B108)-SUMIFS(H$1:H107,B$1:B107,B108)),4),0))</f>
        <v/>
      </c>
      <c r="K108" s="9">
        <f>IF(H108="","",IF(H108=0,0,ROUND(H108*J108,2)))</f>
        <v/>
      </c>
      <c r="L108" s="8">
        <f>IF(OR(B108="",E108=""),"",SUMIFS(G$2:G108,B$2:B108,B108)-SUMIFS(H$2:H108,B$2:B108,B108))</f>
        <v/>
      </c>
      <c r="M108" s="9">
        <f>IF(L108="","",ROUND(SUMIFS(I$2:I108,B$2:B108,B108)-SUMIFS(K$2:K108,B$2:B108,B108),2))</f>
        <v/>
      </c>
      <c r="N108" s="10">
        <f>IF(L108="","",IF(L108&gt;0,ROUND(M108/L108,4),""))</f>
        <v/>
      </c>
    </row>
    <row r="109">
      <c r="A109" s="5" t="n"/>
      <c r="B109" s="6" t="n"/>
      <c r="C109" s="6" t="n"/>
      <c r="D109" s="6" t="n"/>
      <c r="E109" s="6" t="n"/>
      <c r="F109" s="7" t="n"/>
      <c r="G109" s="8">
        <f>IF(OR(B109="",E109=""),"",IF(C109="Entrada",E109,0))</f>
        <v/>
      </c>
      <c r="H109" s="8">
        <f>IF(OR(B109="",E109=""),"",IF(C109="Salida",E109,0))</f>
        <v/>
      </c>
      <c r="I109" s="9">
        <f>IF(G109="","",G109*IF(F109="",0,F109))</f>
        <v/>
      </c>
      <c r="J109" s="10">
        <f>IF(OR(H109="",H109=0),"",IFERROR(ROUND((SUMIFS(I$1:I108,B$1:B108,B109)-SUMIFS(K$1:K108,B$1:B108,B109))/(SUMIFS(G$1:G108,B$1:B108,B109)-SUMIFS(H$1:H108,B$1:B108,B109)),4),0))</f>
        <v/>
      </c>
      <c r="K109" s="9">
        <f>IF(H109="","",IF(H109=0,0,ROUND(H109*J109,2)))</f>
        <v/>
      </c>
      <c r="L109" s="8">
        <f>IF(OR(B109="",E109=""),"",SUMIFS(G$2:G109,B$2:B109,B109)-SUMIFS(H$2:H109,B$2:B109,B109))</f>
        <v/>
      </c>
      <c r="M109" s="9">
        <f>IF(L109="","",ROUND(SUMIFS(I$2:I109,B$2:B109,B109)-SUMIFS(K$2:K109,B$2:B109,B109),2))</f>
        <v/>
      </c>
      <c r="N109" s="10">
        <f>IF(L109="","",IF(L109&gt;0,ROUND(M109/L109,4),""))</f>
        <v/>
      </c>
    </row>
    <row r="110">
      <c r="A110" s="5" t="n"/>
      <c r="B110" s="6" t="n"/>
      <c r="C110" s="6" t="n"/>
      <c r="D110" s="6" t="n"/>
      <c r="E110" s="6" t="n"/>
      <c r="F110" s="7" t="n"/>
      <c r="G110" s="8">
        <f>IF(OR(B110="",E110=""),"",IF(C110="Entrada",E110,0))</f>
        <v/>
      </c>
      <c r="H110" s="8">
        <f>IF(OR(B110="",E110=""),"",IF(C110="Salida",E110,0))</f>
        <v/>
      </c>
      <c r="I110" s="9">
        <f>IF(G110="","",G110*IF(F110="",0,F110))</f>
        <v/>
      </c>
      <c r="J110" s="10">
        <f>IF(OR(H110="",H110=0),"",IFERROR(ROUND((SUMIFS(I$1:I109,B$1:B109,B110)-SUMIFS(K$1:K109,B$1:B109,B110))/(SUMIFS(G$1:G109,B$1:B109,B110)-SUMIFS(H$1:H109,B$1:B109,B110)),4),0))</f>
        <v/>
      </c>
      <c r="K110" s="9">
        <f>IF(H110="","",IF(H110=0,0,ROUND(H110*J110,2)))</f>
        <v/>
      </c>
      <c r="L110" s="8">
        <f>IF(OR(B110="",E110=""),"",SUMIFS(G$2:G110,B$2:B110,B110)-SUMIFS(H$2:H110,B$2:B110,B110))</f>
        <v/>
      </c>
      <c r="M110" s="9">
        <f>IF(L110="","",ROUND(SUMIFS(I$2:I110,B$2:B110,B110)-SUMIFS(K$2:K110,B$2:B110,B110),2))</f>
        <v/>
      </c>
      <c r="N110" s="10">
        <f>IF(L110="","",IF(L110&gt;0,ROUND(M110/L110,4),""))</f>
        <v/>
      </c>
    </row>
    <row r="111">
      <c r="A111" s="5" t="n"/>
      <c r="B111" s="6" t="n"/>
      <c r="C111" s="6" t="n"/>
      <c r="D111" s="6" t="n"/>
      <c r="E111" s="6" t="n"/>
      <c r="F111" s="7" t="n"/>
      <c r="G111" s="8">
        <f>IF(OR(B111="",E111=""),"",IF(C111="Entrada",E111,0))</f>
        <v/>
      </c>
      <c r="H111" s="8">
        <f>IF(OR(B111="",E111=""),"",IF(C111="Salida",E111,0))</f>
        <v/>
      </c>
      <c r="I111" s="9">
        <f>IF(G111="","",G111*IF(F111="",0,F111))</f>
        <v/>
      </c>
      <c r="J111" s="10">
        <f>IF(OR(H111="",H111=0),"",IFERROR(ROUND((SUMIFS(I$1:I110,B$1:B110,B111)-SUMIFS(K$1:K110,B$1:B110,B111))/(SUMIFS(G$1:G110,B$1:B110,B111)-SUMIFS(H$1:H110,B$1:B110,B111)),4),0))</f>
        <v/>
      </c>
      <c r="K111" s="9">
        <f>IF(H111="","",IF(H111=0,0,ROUND(H111*J111,2)))</f>
        <v/>
      </c>
      <c r="L111" s="8">
        <f>IF(OR(B111="",E111=""),"",SUMIFS(G$2:G111,B$2:B111,B111)-SUMIFS(H$2:H111,B$2:B111,B111))</f>
        <v/>
      </c>
      <c r="M111" s="9">
        <f>IF(L111="","",ROUND(SUMIFS(I$2:I111,B$2:B111,B111)-SUMIFS(K$2:K111,B$2:B111,B111),2))</f>
        <v/>
      </c>
      <c r="N111" s="10">
        <f>IF(L111="","",IF(L111&gt;0,ROUND(M111/L111,4),""))</f>
        <v/>
      </c>
    </row>
    <row r="112">
      <c r="A112" s="5" t="n"/>
      <c r="B112" s="6" t="n"/>
      <c r="C112" s="6" t="n"/>
      <c r="D112" s="6" t="n"/>
      <c r="E112" s="6" t="n"/>
      <c r="F112" s="7" t="n"/>
      <c r="G112" s="8">
        <f>IF(OR(B112="",E112=""),"",IF(C112="Entrada",E112,0))</f>
        <v/>
      </c>
      <c r="H112" s="8">
        <f>IF(OR(B112="",E112=""),"",IF(C112="Salida",E112,0))</f>
        <v/>
      </c>
      <c r="I112" s="9">
        <f>IF(G112="","",G112*IF(F112="",0,F112))</f>
        <v/>
      </c>
      <c r="J112" s="10">
        <f>IF(OR(H112="",H112=0),"",IFERROR(ROUND((SUMIFS(I$1:I111,B$1:B111,B112)-SUMIFS(K$1:K111,B$1:B111,B112))/(SUMIFS(G$1:G111,B$1:B111,B112)-SUMIFS(H$1:H111,B$1:B111,B112)),4),0))</f>
        <v/>
      </c>
      <c r="K112" s="9">
        <f>IF(H112="","",IF(H112=0,0,ROUND(H112*J112,2)))</f>
        <v/>
      </c>
      <c r="L112" s="8">
        <f>IF(OR(B112="",E112=""),"",SUMIFS(G$2:G112,B$2:B112,B112)-SUMIFS(H$2:H112,B$2:B112,B112))</f>
        <v/>
      </c>
      <c r="M112" s="9">
        <f>IF(L112="","",ROUND(SUMIFS(I$2:I112,B$2:B112,B112)-SUMIFS(K$2:K112,B$2:B112,B112),2))</f>
        <v/>
      </c>
      <c r="N112" s="10">
        <f>IF(L112="","",IF(L112&gt;0,ROUND(M112/L112,4),""))</f>
        <v/>
      </c>
    </row>
    <row r="113">
      <c r="A113" s="5" t="n"/>
      <c r="B113" s="6" t="n"/>
      <c r="C113" s="6" t="n"/>
      <c r="D113" s="6" t="n"/>
      <c r="E113" s="6" t="n"/>
      <c r="F113" s="7" t="n"/>
      <c r="G113" s="8">
        <f>IF(OR(B113="",E113=""),"",IF(C113="Entrada",E113,0))</f>
        <v/>
      </c>
      <c r="H113" s="8">
        <f>IF(OR(B113="",E113=""),"",IF(C113="Salida",E113,0))</f>
        <v/>
      </c>
      <c r="I113" s="9">
        <f>IF(G113="","",G113*IF(F113="",0,F113))</f>
        <v/>
      </c>
      <c r="J113" s="10">
        <f>IF(OR(H113="",H113=0),"",IFERROR(ROUND((SUMIFS(I$1:I112,B$1:B112,B113)-SUMIFS(K$1:K112,B$1:B112,B113))/(SUMIFS(G$1:G112,B$1:B112,B113)-SUMIFS(H$1:H112,B$1:B112,B113)),4),0))</f>
        <v/>
      </c>
      <c r="K113" s="9">
        <f>IF(H113="","",IF(H113=0,0,ROUND(H113*J113,2)))</f>
        <v/>
      </c>
      <c r="L113" s="8">
        <f>IF(OR(B113="",E113=""),"",SUMIFS(G$2:G113,B$2:B113,B113)-SUMIFS(H$2:H113,B$2:B113,B113))</f>
        <v/>
      </c>
      <c r="M113" s="9">
        <f>IF(L113="","",ROUND(SUMIFS(I$2:I113,B$2:B113,B113)-SUMIFS(K$2:K113,B$2:B113,B113),2))</f>
        <v/>
      </c>
      <c r="N113" s="10">
        <f>IF(L113="","",IF(L113&gt;0,ROUND(M113/L113,4),""))</f>
        <v/>
      </c>
    </row>
    <row r="114">
      <c r="A114" s="5" t="n"/>
      <c r="B114" s="6" t="n"/>
      <c r="C114" s="6" t="n"/>
      <c r="D114" s="6" t="n"/>
      <c r="E114" s="6" t="n"/>
      <c r="F114" s="7" t="n"/>
      <c r="G114" s="8">
        <f>IF(OR(B114="",E114=""),"",IF(C114="Entrada",E114,0))</f>
        <v/>
      </c>
      <c r="H114" s="8">
        <f>IF(OR(B114="",E114=""),"",IF(C114="Salida",E114,0))</f>
        <v/>
      </c>
      <c r="I114" s="9">
        <f>IF(G114="","",G114*IF(F114="",0,F114))</f>
        <v/>
      </c>
      <c r="J114" s="10">
        <f>IF(OR(H114="",H114=0),"",IFERROR(ROUND((SUMIFS(I$1:I113,B$1:B113,B114)-SUMIFS(K$1:K113,B$1:B113,B114))/(SUMIFS(G$1:G113,B$1:B113,B114)-SUMIFS(H$1:H113,B$1:B113,B114)),4),0))</f>
        <v/>
      </c>
      <c r="K114" s="9">
        <f>IF(H114="","",IF(H114=0,0,ROUND(H114*J114,2)))</f>
        <v/>
      </c>
      <c r="L114" s="8">
        <f>IF(OR(B114="",E114=""),"",SUMIFS(G$2:G114,B$2:B114,B114)-SUMIFS(H$2:H114,B$2:B114,B114))</f>
        <v/>
      </c>
      <c r="M114" s="9">
        <f>IF(L114="","",ROUND(SUMIFS(I$2:I114,B$2:B114,B114)-SUMIFS(K$2:K114,B$2:B114,B114),2))</f>
        <v/>
      </c>
      <c r="N114" s="10">
        <f>IF(L114="","",IF(L114&gt;0,ROUND(M114/L114,4),""))</f>
        <v/>
      </c>
    </row>
    <row r="115">
      <c r="A115" s="5" t="n"/>
      <c r="B115" s="6" t="n"/>
      <c r="C115" s="6" t="n"/>
      <c r="D115" s="6" t="n"/>
      <c r="E115" s="6" t="n"/>
      <c r="F115" s="7" t="n"/>
      <c r="G115" s="8">
        <f>IF(OR(B115="",E115=""),"",IF(C115="Entrada",E115,0))</f>
        <v/>
      </c>
      <c r="H115" s="8">
        <f>IF(OR(B115="",E115=""),"",IF(C115="Salida",E115,0))</f>
        <v/>
      </c>
      <c r="I115" s="9">
        <f>IF(G115="","",G115*IF(F115="",0,F115))</f>
        <v/>
      </c>
      <c r="J115" s="10">
        <f>IF(OR(H115="",H115=0),"",IFERROR(ROUND((SUMIFS(I$1:I114,B$1:B114,B115)-SUMIFS(K$1:K114,B$1:B114,B115))/(SUMIFS(G$1:G114,B$1:B114,B115)-SUMIFS(H$1:H114,B$1:B114,B115)),4),0))</f>
        <v/>
      </c>
      <c r="K115" s="9">
        <f>IF(H115="","",IF(H115=0,0,ROUND(H115*J115,2)))</f>
        <v/>
      </c>
      <c r="L115" s="8">
        <f>IF(OR(B115="",E115=""),"",SUMIFS(G$2:G115,B$2:B115,B115)-SUMIFS(H$2:H115,B$2:B115,B115))</f>
        <v/>
      </c>
      <c r="M115" s="9">
        <f>IF(L115="","",ROUND(SUMIFS(I$2:I115,B$2:B115,B115)-SUMIFS(K$2:K115,B$2:B115,B115),2))</f>
        <v/>
      </c>
      <c r="N115" s="10">
        <f>IF(L115="","",IF(L115&gt;0,ROUND(M115/L115,4),""))</f>
        <v/>
      </c>
    </row>
    <row r="116">
      <c r="A116" s="5" t="n"/>
      <c r="B116" s="6" t="n"/>
      <c r="C116" s="6" t="n"/>
      <c r="D116" s="6" t="n"/>
      <c r="E116" s="6" t="n"/>
      <c r="F116" s="7" t="n"/>
      <c r="G116" s="8">
        <f>IF(OR(B116="",E116=""),"",IF(C116="Entrada",E116,0))</f>
        <v/>
      </c>
      <c r="H116" s="8">
        <f>IF(OR(B116="",E116=""),"",IF(C116="Salida",E116,0))</f>
        <v/>
      </c>
      <c r="I116" s="9">
        <f>IF(G116="","",G116*IF(F116="",0,F116))</f>
        <v/>
      </c>
      <c r="J116" s="10">
        <f>IF(OR(H116="",H116=0),"",IFERROR(ROUND((SUMIFS(I$1:I115,B$1:B115,B116)-SUMIFS(K$1:K115,B$1:B115,B116))/(SUMIFS(G$1:G115,B$1:B115,B116)-SUMIFS(H$1:H115,B$1:B115,B116)),4),0))</f>
        <v/>
      </c>
      <c r="K116" s="9">
        <f>IF(H116="","",IF(H116=0,0,ROUND(H116*J116,2)))</f>
        <v/>
      </c>
      <c r="L116" s="8">
        <f>IF(OR(B116="",E116=""),"",SUMIFS(G$2:G116,B$2:B116,B116)-SUMIFS(H$2:H116,B$2:B116,B116))</f>
        <v/>
      </c>
      <c r="M116" s="9">
        <f>IF(L116="","",ROUND(SUMIFS(I$2:I116,B$2:B116,B116)-SUMIFS(K$2:K116,B$2:B116,B116),2))</f>
        <v/>
      </c>
      <c r="N116" s="10">
        <f>IF(L116="","",IF(L116&gt;0,ROUND(M116/L116,4),""))</f>
        <v/>
      </c>
    </row>
    <row r="117">
      <c r="A117" s="5" t="n"/>
      <c r="B117" s="6" t="n"/>
      <c r="C117" s="6" t="n"/>
      <c r="D117" s="6" t="n"/>
      <c r="E117" s="6" t="n"/>
      <c r="F117" s="7" t="n"/>
      <c r="G117" s="8">
        <f>IF(OR(B117="",E117=""),"",IF(C117="Entrada",E117,0))</f>
        <v/>
      </c>
      <c r="H117" s="8">
        <f>IF(OR(B117="",E117=""),"",IF(C117="Salida",E117,0))</f>
        <v/>
      </c>
      <c r="I117" s="9">
        <f>IF(G117="","",G117*IF(F117="",0,F117))</f>
        <v/>
      </c>
      <c r="J117" s="10">
        <f>IF(OR(H117="",H117=0),"",IFERROR(ROUND((SUMIFS(I$1:I116,B$1:B116,B117)-SUMIFS(K$1:K116,B$1:B116,B117))/(SUMIFS(G$1:G116,B$1:B116,B117)-SUMIFS(H$1:H116,B$1:B116,B117)),4),0))</f>
        <v/>
      </c>
      <c r="K117" s="9">
        <f>IF(H117="","",IF(H117=0,0,ROUND(H117*J117,2)))</f>
        <v/>
      </c>
      <c r="L117" s="8">
        <f>IF(OR(B117="",E117=""),"",SUMIFS(G$2:G117,B$2:B117,B117)-SUMIFS(H$2:H117,B$2:B117,B117))</f>
        <v/>
      </c>
      <c r="M117" s="9">
        <f>IF(L117="","",ROUND(SUMIFS(I$2:I117,B$2:B117,B117)-SUMIFS(K$2:K117,B$2:B117,B117),2))</f>
        <v/>
      </c>
      <c r="N117" s="10">
        <f>IF(L117="","",IF(L117&gt;0,ROUND(M117/L117,4),""))</f>
        <v/>
      </c>
    </row>
    <row r="118">
      <c r="A118" s="5" t="n"/>
      <c r="B118" s="6" t="n"/>
      <c r="C118" s="6" t="n"/>
      <c r="D118" s="6" t="n"/>
      <c r="E118" s="6" t="n"/>
      <c r="F118" s="7" t="n"/>
      <c r="G118" s="8">
        <f>IF(OR(B118="",E118=""),"",IF(C118="Entrada",E118,0))</f>
        <v/>
      </c>
      <c r="H118" s="8">
        <f>IF(OR(B118="",E118=""),"",IF(C118="Salida",E118,0))</f>
        <v/>
      </c>
      <c r="I118" s="9">
        <f>IF(G118="","",G118*IF(F118="",0,F118))</f>
        <v/>
      </c>
      <c r="J118" s="10">
        <f>IF(OR(H118="",H118=0),"",IFERROR(ROUND((SUMIFS(I$1:I117,B$1:B117,B118)-SUMIFS(K$1:K117,B$1:B117,B118))/(SUMIFS(G$1:G117,B$1:B117,B118)-SUMIFS(H$1:H117,B$1:B117,B118)),4),0))</f>
        <v/>
      </c>
      <c r="K118" s="9">
        <f>IF(H118="","",IF(H118=0,0,ROUND(H118*J118,2)))</f>
        <v/>
      </c>
      <c r="L118" s="8">
        <f>IF(OR(B118="",E118=""),"",SUMIFS(G$2:G118,B$2:B118,B118)-SUMIFS(H$2:H118,B$2:B118,B118))</f>
        <v/>
      </c>
      <c r="M118" s="9">
        <f>IF(L118="","",ROUND(SUMIFS(I$2:I118,B$2:B118,B118)-SUMIFS(K$2:K118,B$2:B118,B118),2))</f>
        <v/>
      </c>
      <c r="N118" s="10">
        <f>IF(L118="","",IF(L118&gt;0,ROUND(M118/L118,4),""))</f>
        <v/>
      </c>
    </row>
    <row r="119">
      <c r="A119" s="5" t="n"/>
      <c r="B119" s="6" t="n"/>
      <c r="C119" s="6" t="n"/>
      <c r="D119" s="6" t="n"/>
      <c r="E119" s="6" t="n"/>
      <c r="F119" s="7" t="n"/>
      <c r="G119" s="8">
        <f>IF(OR(B119="",E119=""),"",IF(C119="Entrada",E119,0))</f>
        <v/>
      </c>
      <c r="H119" s="8">
        <f>IF(OR(B119="",E119=""),"",IF(C119="Salida",E119,0))</f>
        <v/>
      </c>
      <c r="I119" s="9">
        <f>IF(G119="","",G119*IF(F119="",0,F119))</f>
        <v/>
      </c>
      <c r="J119" s="10">
        <f>IF(OR(H119="",H119=0),"",IFERROR(ROUND((SUMIFS(I$1:I118,B$1:B118,B119)-SUMIFS(K$1:K118,B$1:B118,B119))/(SUMIFS(G$1:G118,B$1:B118,B119)-SUMIFS(H$1:H118,B$1:B118,B119)),4),0))</f>
        <v/>
      </c>
      <c r="K119" s="9">
        <f>IF(H119="","",IF(H119=0,0,ROUND(H119*J119,2)))</f>
        <v/>
      </c>
      <c r="L119" s="8">
        <f>IF(OR(B119="",E119=""),"",SUMIFS(G$2:G119,B$2:B119,B119)-SUMIFS(H$2:H119,B$2:B119,B119))</f>
        <v/>
      </c>
      <c r="M119" s="9">
        <f>IF(L119="","",ROUND(SUMIFS(I$2:I119,B$2:B119,B119)-SUMIFS(K$2:K119,B$2:B119,B119),2))</f>
        <v/>
      </c>
      <c r="N119" s="10">
        <f>IF(L119="","",IF(L119&gt;0,ROUND(M119/L119,4),""))</f>
        <v/>
      </c>
    </row>
    <row r="120">
      <c r="A120" s="5" t="n"/>
      <c r="B120" s="6" t="n"/>
      <c r="C120" s="6" t="n"/>
      <c r="D120" s="6" t="n"/>
      <c r="E120" s="6" t="n"/>
      <c r="F120" s="7" t="n"/>
      <c r="G120" s="8">
        <f>IF(OR(B120="",E120=""),"",IF(C120="Entrada",E120,0))</f>
        <v/>
      </c>
      <c r="H120" s="8">
        <f>IF(OR(B120="",E120=""),"",IF(C120="Salida",E120,0))</f>
        <v/>
      </c>
      <c r="I120" s="9">
        <f>IF(G120="","",G120*IF(F120="",0,F120))</f>
        <v/>
      </c>
      <c r="J120" s="10">
        <f>IF(OR(H120="",H120=0),"",IFERROR(ROUND((SUMIFS(I$1:I119,B$1:B119,B120)-SUMIFS(K$1:K119,B$1:B119,B120))/(SUMIFS(G$1:G119,B$1:B119,B120)-SUMIFS(H$1:H119,B$1:B119,B120)),4),0))</f>
        <v/>
      </c>
      <c r="K120" s="9">
        <f>IF(H120="","",IF(H120=0,0,ROUND(H120*J120,2)))</f>
        <v/>
      </c>
      <c r="L120" s="8">
        <f>IF(OR(B120="",E120=""),"",SUMIFS(G$2:G120,B$2:B120,B120)-SUMIFS(H$2:H120,B$2:B120,B120))</f>
        <v/>
      </c>
      <c r="M120" s="9">
        <f>IF(L120="","",ROUND(SUMIFS(I$2:I120,B$2:B120,B120)-SUMIFS(K$2:K120,B$2:B120,B120),2))</f>
        <v/>
      </c>
      <c r="N120" s="10">
        <f>IF(L120="","",IF(L120&gt;0,ROUND(M120/L120,4),""))</f>
        <v/>
      </c>
    </row>
    <row r="121">
      <c r="A121" s="5" t="n"/>
      <c r="B121" s="6" t="n"/>
      <c r="C121" s="6" t="n"/>
      <c r="D121" s="6" t="n"/>
      <c r="E121" s="6" t="n"/>
      <c r="F121" s="7" t="n"/>
      <c r="G121" s="8">
        <f>IF(OR(B121="",E121=""),"",IF(C121="Entrada",E121,0))</f>
        <v/>
      </c>
      <c r="H121" s="8">
        <f>IF(OR(B121="",E121=""),"",IF(C121="Salida",E121,0))</f>
        <v/>
      </c>
      <c r="I121" s="9">
        <f>IF(G121="","",G121*IF(F121="",0,F121))</f>
        <v/>
      </c>
      <c r="J121" s="10">
        <f>IF(OR(H121="",H121=0),"",IFERROR(ROUND((SUMIFS(I$1:I120,B$1:B120,B121)-SUMIFS(K$1:K120,B$1:B120,B121))/(SUMIFS(G$1:G120,B$1:B120,B121)-SUMIFS(H$1:H120,B$1:B120,B121)),4),0))</f>
        <v/>
      </c>
      <c r="K121" s="9">
        <f>IF(H121="","",IF(H121=0,0,ROUND(H121*J121,2)))</f>
        <v/>
      </c>
      <c r="L121" s="8">
        <f>IF(OR(B121="",E121=""),"",SUMIFS(G$2:G121,B$2:B121,B121)-SUMIFS(H$2:H121,B$2:B121,B121))</f>
        <v/>
      </c>
      <c r="M121" s="9">
        <f>IF(L121="","",ROUND(SUMIFS(I$2:I121,B$2:B121,B121)-SUMIFS(K$2:K121,B$2:B121,B121),2))</f>
        <v/>
      </c>
      <c r="N121" s="10">
        <f>IF(L121="","",IF(L121&gt;0,ROUND(M121/L121,4),""))</f>
        <v/>
      </c>
    </row>
    <row r="122">
      <c r="A122" s="5" t="n"/>
      <c r="B122" s="6" t="n"/>
      <c r="C122" s="6" t="n"/>
      <c r="D122" s="6" t="n"/>
      <c r="E122" s="6" t="n"/>
      <c r="F122" s="7" t="n"/>
      <c r="G122" s="8">
        <f>IF(OR(B122="",E122=""),"",IF(C122="Entrada",E122,0))</f>
        <v/>
      </c>
      <c r="H122" s="8">
        <f>IF(OR(B122="",E122=""),"",IF(C122="Salida",E122,0))</f>
        <v/>
      </c>
      <c r="I122" s="9">
        <f>IF(G122="","",G122*IF(F122="",0,F122))</f>
        <v/>
      </c>
      <c r="J122" s="10">
        <f>IF(OR(H122="",H122=0),"",IFERROR(ROUND((SUMIFS(I$1:I121,B$1:B121,B122)-SUMIFS(K$1:K121,B$1:B121,B122))/(SUMIFS(G$1:G121,B$1:B121,B122)-SUMIFS(H$1:H121,B$1:B121,B122)),4),0))</f>
        <v/>
      </c>
      <c r="K122" s="9">
        <f>IF(H122="","",IF(H122=0,0,ROUND(H122*J122,2)))</f>
        <v/>
      </c>
      <c r="L122" s="8">
        <f>IF(OR(B122="",E122=""),"",SUMIFS(G$2:G122,B$2:B122,B122)-SUMIFS(H$2:H122,B$2:B122,B122))</f>
        <v/>
      </c>
      <c r="M122" s="9">
        <f>IF(L122="","",ROUND(SUMIFS(I$2:I122,B$2:B122,B122)-SUMIFS(K$2:K122,B$2:B122,B122),2))</f>
        <v/>
      </c>
      <c r="N122" s="10">
        <f>IF(L122="","",IF(L122&gt;0,ROUND(M122/L122,4),""))</f>
        <v/>
      </c>
    </row>
    <row r="123">
      <c r="A123" s="5" t="n"/>
      <c r="B123" s="6" t="n"/>
      <c r="C123" s="6" t="n"/>
      <c r="D123" s="6" t="n"/>
      <c r="E123" s="6" t="n"/>
      <c r="F123" s="7" t="n"/>
      <c r="G123" s="8">
        <f>IF(OR(B123="",E123=""),"",IF(C123="Entrada",E123,0))</f>
        <v/>
      </c>
      <c r="H123" s="8">
        <f>IF(OR(B123="",E123=""),"",IF(C123="Salida",E123,0))</f>
        <v/>
      </c>
      <c r="I123" s="9">
        <f>IF(G123="","",G123*IF(F123="",0,F123))</f>
        <v/>
      </c>
      <c r="J123" s="10">
        <f>IF(OR(H123="",H123=0),"",IFERROR(ROUND((SUMIFS(I$1:I122,B$1:B122,B123)-SUMIFS(K$1:K122,B$1:B122,B123))/(SUMIFS(G$1:G122,B$1:B122,B123)-SUMIFS(H$1:H122,B$1:B122,B123)),4),0))</f>
        <v/>
      </c>
      <c r="K123" s="9">
        <f>IF(H123="","",IF(H123=0,0,ROUND(H123*J123,2)))</f>
        <v/>
      </c>
      <c r="L123" s="8">
        <f>IF(OR(B123="",E123=""),"",SUMIFS(G$2:G123,B$2:B123,B123)-SUMIFS(H$2:H123,B$2:B123,B123))</f>
        <v/>
      </c>
      <c r="M123" s="9">
        <f>IF(L123="","",ROUND(SUMIFS(I$2:I123,B$2:B123,B123)-SUMIFS(K$2:K123,B$2:B123,B123),2))</f>
        <v/>
      </c>
      <c r="N123" s="10">
        <f>IF(L123="","",IF(L123&gt;0,ROUND(M123/L123,4),""))</f>
        <v/>
      </c>
    </row>
    <row r="124">
      <c r="A124" s="5" t="n"/>
      <c r="B124" s="6" t="n"/>
      <c r="C124" s="6" t="n"/>
      <c r="D124" s="6" t="n"/>
      <c r="E124" s="6" t="n"/>
      <c r="F124" s="7" t="n"/>
      <c r="G124" s="8">
        <f>IF(OR(B124="",E124=""),"",IF(C124="Entrada",E124,0))</f>
        <v/>
      </c>
      <c r="H124" s="8">
        <f>IF(OR(B124="",E124=""),"",IF(C124="Salida",E124,0))</f>
        <v/>
      </c>
      <c r="I124" s="9">
        <f>IF(G124="","",G124*IF(F124="",0,F124))</f>
        <v/>
      </c>
      <c r="J124" s="10">
        <f>IF(OR(H124="",H124=0),"",IFERROR(ROUND((SUMIFS(I$1:I123,B$1:B123,B124)-SUMIFS(K$1:K123,B$1:B123,B124))/(SUMIFS(G$1:G123,B$1:B123,B124)-SUMIFS(H$1:H123,B$1:B123,B124)),4),0))</f>
        <v/>
      </c>
      <c r="K124" s="9">
        <f>IF(H124="","",IF(H124=0,0,ROUND(H124*J124,2)))</f>
        <v/>
      </c>
      <c r="L124" s="8">
        <f>IF(OR(B124="",E124=""),"",SUMIFS(G$2:G124,B$2:B124,B124)-SUMIFS(H$2:H124,B$2:B124,B124))</f>
        <v/>
      </c>
      <c r="M124" s="9">
        <f>IF(L124="","",ROUND(SUMIFS(I$2:I124,B$2:B124,B124)-SUMIFS(K$2:K124,B$2:B124,B124),2))</f>
        <v/>
      </c>
      <c r="N124" s="10">
        <f>IF(L124="","",IF(L124&gt;0,ROUND(M124/L124,4),""))</f>
        <v/>
      </c>
    </row>
    <row r="125">
      <c r="A125" s="5" t="n"/>
      <c r="B125" s="6" t="n"/>
      <c r="C125" s="6" t="n"/>
      <c r="D125" s="6" t="n"/>
      <c r="E125" s="6" t="n"/>
      <c r="F125" s="7" t="n"/>
      <c r="G125" s="8">
        <f>IF(OR(B125="",E125=""),"",IF(C125="Entrada",E125,0))</f>
        <v/>
      </c>
      <c r="H125" s="8">
        <f>IF(OR(B125="",E125=""),"",IF(C125="Salida",E125,0))</f>
        <v/>
      </c>
      <c r="I125" s="9">
        <f>IF(G125="","",G125*IF(F125="",0,F125))</f>
        <v/>
      </c>
      <c r="J125" s="10">
        <f>IF(OR(H125="",H125=0),"",IFERROR(ROUND((SUMIFS(I$1:I124,B$1:B124,B125)-SUMIFS(K$1:K124,B$1:B124,B125))/(SUMIFS(G$1:G124,B$1:B124,B125)-SUMIFS(H$1:H124,B$1:B124,B125)),4),0))</f>
        <v/>
      </c>
      <c r="K125" s="9">
        <f>IF(H125="","",IF(H125=0,0,ROUND(H125*J125,2)))</f>
        <v/>
      </c>
      <c r="L125" s="8">
        <f>IF(OR(B125="",E125=""),"",SUMIFS(G$2:G125,B$2:B125,B125)-SUMIFS(H$2:H125,B$2:B125,B125))</f>
        <v/>
      </c>
      <c r="M125" s="9">
        <f>IF(L125="","",ROUND(SUMIFS(I$2:I125,B$2:B125,B125)-SUMIFS(K$2:K125,B$2:B125,B125),2))</f>
        <v/>
      </c>
      <c r="N125" s="10">
        <f>IF(L125="","",IF(L125&gt;0,ROUND(M125/L125,4),""))</f>
        <v/>
      </c>
    </row>
    <row r="126">
      <c r="A126" s="5" t="n"/>
      <c r="B126" s="6" t="n"/>
      <c r="C126" s="6" t="n"/>
      <c r="D126" s="6" t="n"/>
      <c r="E126" s="6" t="n"/>
      <c r="F126" s="7" t="n"/>
      <c r="G126" s="8">
        <f>IF(OR(B126="",E126=""),"",IF(C126="Entrada",E126,0))</f>
        <v/>
      </c>
      <c r="H126" s="8">
        <f>IF(OR(B126="",E126=""),"",IF(C126="Salida",E126,0))</f>
        <v/>
      </c>
      <c r="I126" s="9">
        <f>IF(G126="","",G126*IF(F126="",0,F126))</f>
        <v/>
      </c>
      <c r="J126" s="10">
        <f>IF(OR(H126="",H126=0),"",IFERROR(ROUND((SUMIFS(I$1:I125,B$1:B125,B126)-SUMIFS(K$1:K125,B$1:B125,B126))/(SUMIFS(G$1:G125,B$1:B125,B126)-SUMIFS(H$1:H125,B$1:B125,B126)),4),0))</f>
        <v/>
      </c>
      <c r="K126" s="9">
        <f>IF(H126="","",IF(H126=0,0,ROUND(H126*J126,2)))</f>
        <v/>
      </c>
      <c r="L126" s="8">
        <f>IF(OR(B126="",E126=""),"",SUMIFS(G$2:G126,B$2:B126,B126)-SUMIFS(H$2:H126,B$2:B126,B126))</f>
        <v/>
      </c>
      <c r="M126" s="9">
        <f>IF(L126="","",ROUND(SUMIFS(I$2:I126,B$2:B126,B126)-SUMIFS(K$2:K126,B$2:B126,B126),2))</f>
        <v/>
      </c>
      <c r="N126" s="10">
        <f>IF(L126="","",IF(L126&gt;0,ROUND(M126/L126,4),""))</f>
        <v/>
      </c>
    </row>
    <row r="127">
      <c r="A127" s="5" t="n"/>
      <c r="B127" s="6" t="n"/>
      <c r="C127" s="6" t="n"/>
      <c r="D127" s="6" t="n"/>
      <c r="E127" s="6" t="n"/>
      <c r="F127" s="7" t="n"/>
      <c r="G127" s="8">
        <f>IF(OR(B127="",E127=""),"",IF(C127="Entrada",E127,0))</f>
        <v/>
      </c>
      <c r="H127" s="8">
        <f>IF(OR(B127="",E127=""),"",IF(C127="Salida",E127,0))</f>
        <v/>
      </c>
      <c r="I127" s="9">
        <f>IF(G127="","",G127*IF(F127="",0,F127))</f>
        <v/>
      </c>
      <c r="J127" s="10">
        <f>IF(OR(H127="",H127=0),"",IFERROR(ROUND((SUMIFS(I$1:I126,B$1:B126,B127)-SUMIFS(K$1:K126,B$1:B126,B127))/(SUMIFS(G$1:G126,B$1:B126,B127)-SUMIFS(H$1:H126,B$1:B126,B127)),4),0))</f>
        <v/>
      </c>
      <c r="K127" s="9">
        <f>IF(H127="","",IF(H127=0,0,ROUND(H127*J127,2)))</f>
        <v/>
      </c>
      <c r="L127" s="8">
        <f>IF(OR(B127="",E127=""),"",SUMIFS(G$2:G127,B$2:B127,B127)-SUMIFS(H$2:H127,B$2:B127,B127))</f>
        <v/>
      </c>
      <c r="M127" s="9">
        <f>IF(L127="","",ROUND(SUMIFS(I$2:I127,B$2:B127,B127)-SUMIFS(K$2:K127,B$2:B127,B127),2))</f>
        <v/>
      </c>
      <c r="N127" s="10">
        <f>IF(L127="","",IF(L127&gt;0,ROUND(M127/L127,4),""))</f>
        <v/>
      </c>
    </row>
    <row r="128">
      <c r="A128" s="5" t="n"/>
      <c r="B128" s="6" t="n"/>
      <c r="C128" s="6" t="n"/>
      <c r="D128" s="6" t="n"/>
      <c r="E128" s="6" t="n"/>
      <c r="F128" s="7" t="n"/>
      <c r="G128" s="8">
        <f>IF(OR(B128="",E128=""),"",IF(C128="Entrada",E128,0))</f>
        <v/>
      </c>
      <c r="H128" s="8">
        <f>IF(OR(B128="",E128=""),"",IF(C128="Salida",E128,0))</f>
        <v/>
      </c>
      <c r="I128" s="9">
        <f>IF(G128="","",G128*IF(F128="",0,F128))</f>
        <v/>
      </c>
      <c r="J128" s="10">
        <f>IF(OR(H128="",H128=0),"",IFERROR(ROUND((SUMIFS(I$1:I127,B$1:B127,B128)-SUMIFS(K$1:K127,B$1:B127,B128))/(SUMIFS(G$1:G127,B$1:B127,B128)-SUMIFS(H$1:H127,B$1:B127,B128)),4),0))</f>
        <v/>
      </c>
      <c r="K128" s="9">
        <f>IF(H128="","",IF(H128=0,0,ROUND(H128*J128,2)))</f>
        <v/>
      </c>
      <c r="L128" s="8">
        <f>IF(OR(B128="",E128=""),"",SUMIFS(G$2:G128,B$2:B128,B128)-SUMIFS(H$2:H128,B$2:B128,B128))</f>
        <v/>
      </c>
      <c r="M128" s="9">
        <f>IF(L128="","",ROUND(SUMIFS(I$2:I128,B$2:B128,B128)-SUMIFS(K$2:K128,B$2:B128,B128),2))</f>
        <v/>
      </c>
      <c r="N128" s="10">
        <f>IF(L128="","",IF(L128&gt;0,ROUND(M128/L128,4),""))</f>
        <v/>
      </c>
    </row>
    <row r="129">
      <c r="A129" s="5" t="n"/>
      <c r="B129" s="6" t="n"/>
      <c r="C129" s="6" t="n"/>
      <c r="D129" s="6" t="n"/>
      <c r="E129" s="6" t="n"/>
      <c r="F129" s="7" t="n"/>
      <c r="G129" s="8">
        <f>IF(OR(B129="",E129=""),"",IF(C129="Entrada",E129,0))</f>
        <v/>
      </c>
      <c r="H129" s="8">
        <f>IF(OR(B129="",E129=""),"",IF(C129="Salida",E129,0))</f>
        <v/>
      </c>
      <c r="I129" s="9">
        <f>IF(G129="","",G129*IF(F129="",0,F129))</f>
        <v/>
      </c>
      <c r="J129" s="10">
        <f>IF(OR(H129="",H129=0),"",IFERROR(ROUND((SUMIFS(I$1:I128,B$1:B128,B129)-SUMIFS(K$1:K128,B$1:B128,B129))/(SUMIFS(G$1:G128,B$1:B128,B129)-SUMIFS(H$1:H128,B$1:B128,B129)),4),0))</f>
        <v/>
      </c>
      <c r="K129" s="9">
        <f>IF(H129="","",IF(H129=0,0,ROUND(H129*J129,2)))</f>
        <v/>
      </c>
      <c r="L129" s="8">
        <f>IF(OR(B129="",E129=""),"",SUMIFS(G$2:G129,B$2:B129,B129)-SUMIFS(H$2:H129,B$2:B129,B129))</f>
        <v/>
      </c>
      <c r="M129" s="9">
        <f>IF(L129="","",ROUND(SUMIFS(I$2:I129,B$2:B129,B129)-SUMIFS(K$2:K129,B$2:B129,B129),2))</f>
        <v/>
      </c>
      <c r="N129" s="10">
        <f>IF(L129="","",IF(L129&gt;0,ROUND(M129/L129,4),""))</f>
        <v/>
      </c>
    </row>
    <row r="130">
      <c r="A130" s="5" t="n"/>
      <c r="B130" s="6" t="n"/>
      <c r="C130" s="6" t="n"/>
      <c r="D130" s="6" t="n"/>
      <c r="E130" s="6" t="n"/>
      <c r="F130" s="7" t="n"/>
      <c r="G130" s="8">
        <f>IF(OR(B130="",E130=""),"",IF(C130="Entrada",E130,0))</f>
        <v/>
      </c>
      <c r="H130" s="8">
        <f>IF(OR(B130="",E130=""),"",IF(C130="Salida",E130,0))</f>
        <v/>
      </c>
      <c r="I130" s="9">
        <f>IF(G130="","",G130*IF(F130="",0,F130))</f>
        <v/>
      </c>
      <c r="J130" s="10">
        <f>IF(OR(H130="",H130=0),"",IFERROR(ROUND((SUMIFS(I$1:I129,B$1:B129,B130)-SUMIFS(K$1:K129,B$1:B129,B130))/(SUMIFS(G$1:G129,B$1:B129,B130)-SUMIFS(H$1:H129,B$1:B129,B130)),4),0))</f>
        <v/>
      </c>
      <c r="K130" s="9">
        <f>IF(H130="","",IF(H130=0,0,ROUND(H130*J130,2)))</f>
        <v/>
      </c>
      <c r="L130" s="8">
        <f>IF(OR(B130="",E130=""),"",SUMIFS(G$2:G130,B$2:B130,B130)-SUMIFS(H$2:H130,B$2:B130,B130))</f>
        <v/>
      </c>
      <c r="M130" s="9">
        <f>IF(L130="","",ROUND(SUMIFS(I$2:I130,B$2:B130,B130)-SUMIFS(K$2:K130,B$2:B130,B130),2))</f>
        <v/>
      </c>
      <c r="N130" s="10">
        <f>IF(L130="","",IF(L130&gt;0,ROUND(M130/L130,4),""))</f>
        <v/>
      </c>
    </row>
    <row r="131">
      <c r="A131" s="5" t="n"/>
      <c r="B131" s="6" t="n"/>
      <c r="C131" s="6" t="n"/>
      <c r="D131" s="6" t="n"/>
      <c r="E131" s="6" t="n"/>
      <c r="F131" s="7" t="n"/>
      <c r="G131" s="8">
        <f>IF(OR(B131="",E131=""),"",IF(C131="Entrada",E131,0))</f>
        <v/>
      </c>
      <c r="H131" s="8">
        <f>IF(OR(B131="",E131=""),"",IF(C131="Salida",E131,0))</f>
        <v/>
      </c>
      <c r="I131" s="9">
        <f>IF(G131="","",G131*IF(F131="",0,F131))</f>
        <v/>
      </c>
      <c r="J131" s="10">
        <f>IF(OR(H131="",H131=0),"",IFERROR(ROUND((SUMIFS(I$1:I130,B$1:B130,B131)-SUMIFS(K$1:K130,B$1:B130,B131))/(SUMIFS(G$1:G130,B$1:B130,B131)-SUMIFS(H$1:H130,B$1:B130,B131)),4),0))</f>
        <v/>
      </c>
      <c r="K131" s="9">
        <f>IF(H131="","",IF(H131=0,0,ROUND(H131*J131,2)))</f>
        <v/>
      </c>
      <c r="L131" s="8">
        <f>IF(OR(B131="",E131=""),"",SUMIFS(G$2:G131,B$2:B131,B131)-SUMIFS(H$2:H131,B$2:B131,B131))</f>
        <v/>
      </c>
      <c r="M131" s="9">
        <f>IF(L131="","",ROUND(SUMIFS(I$2:I131,B$2:B131,B131)-SUMIFS(K$2:K131,B$2:B131,B131),2))</f>
        <v/>
      </c>
      <c r="N131" s="10">
        <f>IF(L131="","",IF(L131&gt;0,ROUND(M131/L131,4),""))</f>
        <v/>
      </c>
    </row>
    <row r="132">
      <c r="A132" s="5" t="n"/>
      <c r="B132" s="6" t="n"/>
      <c r="C132" s="6" t="n"/>
      <c r="D132" s="6" t="n"/>
      <c r="E132" s="6" t="n"/>
      <c r="F132" s="7" t="n"/>
      <c r="G132" s="8">
        <f>IF(OR(B132="",E132=""),"",IF(C132="Entrada",E132,0))</f>
        <v/>
      </c>
      <c r="H132" s="8">
        <f>IF(OR(B132="",E132=""),"",IF(C132="Salida",E132,0))</f>
        <v/>
      </c>
      <c r="I132" s="9">
        <f>IF(G132="","",G132*IF(F132="",0,F132))</f>
        <v/>
      </c>
      <c r="J132" s="10">
        <f>IF(OR(H132="",H132=0),"",IFERROR(ROUND((SUMIFS(I$1:I131,B$1:B131,B132)-SUMIFS(K$1:K131,B$1:B131,B132))/(SUMIFS(G$1:G131,B$1:B131,B132)-SUMIFS(H$1:H131,B$1:B131,B132)),4),0))</f>
        <v/>
      </c>
      <c r="K132" s="9">
        <f>IF(H132="","",IF(H132=0,0,ROUND(H132*J132,2)))</f>
        <v/>
      </c>
      <c r="L132" s="8">
        <f>IF(OR(B132="",E132=""),"",SUMIFS(G$2:G132,B$2:B132,B132)-SUMIFS(H$2:H132,B$2:B132,B132))</f>
        <v/>
      </c>
      <c r="M132" s="9">
        <f>IF(L132="","",ROUND(SUMIFS(I$2:I132,B$2:B132,B132)-SUMIFS(K$2:K132,B$2:B132,B132),2))</f>
        <v/>
      </c>
      <c r="N132" s="10">
        <f>IF(L132="","",IF(L132&gt;0,ROUND(M132/L132,4),""))</f>
        <v/>
      </c>
    </row>
    <row r="133">
      <c r="A133" s="5" t="n"/>
      <c r="B133" s="6" t="n"/>
      <c r="C133" s="6" t="n"/>
      <c r="D133" s="6" t="n"/>
      <c r="E133" s="6" t="n"/>
      <c r="F133" s="7" t="n"/>
      <c r="G133" s="8">
        <f>IF(OR(B133="",E133=""),"",IF(C133="Entrada",E133,0))</f>
        <v/>
      </c>
      <c r="H133" s="8">
        <f>IF(OR(B133="",E133=""),"",IF(C133="Salida",E133,0))</f>
        <v/>
      </c>
      <c r="I133" s="9">
        <f>IF(G133="","",G133*IF(F133="",0,F133))</f>
        <v/>
      </c>
      <c r="J133" s="10">
        <f>IF(OR(H133="",H133=0),"",IFERROR(ROUND((SUMIFS(I$1:I132,B$1:B132,B133)-SUMIFS(K$1:K132,B$1:B132,B133))/(SUMIFS(G$1:G132,B$1:B132,B133)-SUMIFS(H$1:H132,B$1:B132,B133)),4),0))</f>
        <v/>
      </c>
      <c r="K133" s="9">
        <f>IF(H133="","",IF(H133=0,0,ROUND(H133*J133,2)))</f>
        <v/>
      </c>
      <c r="L133" s="8">
        <f>IF(OR(B133="",E133=""),"",SUMIFS(G$2:G133,B$2:B133,B133)-SUMIFS(H$2:H133,B$2:B133,B133))</f>
        <v/>
      </c>
      <c r="M133" s="9">
        <f>IF(L133="","",ROUND(SUMIFS(I$2:I133,B$2:B133,B133)-SUMIFS(K$2:K133,B$2:B133,B133),2))</f>
        <v/>
      </c>
      <c r="N133" s="10">
        <f>IF(L133="","",IF(L133&gt;0,ROUND(M133/L133,4),""))</f>
        <v/>
      </c>
    </row>
    <row r="134">
      <c r="A134" s="5" t="n"/>
      <c r="B134" s="6" t="n"/>
      <c r="C134" s="6" t="n"/>
      <c r="D134" s="6" t="n"/>
      <c r="E134" s="6" t="n"/>
      <c r="F134" s="7" t="n"/>
      <c r="G134" s="8">
        <f>IF(OR(B134="",E134=""),"",IF(C134="Entrada",E134,0))</f>
        <v/>
      </c>
      <c r="H134" s="8">
        <f>IF(OR(B134="",E134=""),"",IF(C134="Salida",E134,0))</f>
        <v/>
      </c>
      <c r="I134" s="9">
        <f>IF(G134="","",G134*IF(F134="",0,F134))</f>
        <v/>
      </c>
      <c r="J134" s="10">
        <f>IF(OR(H134="",H134=0),"",IFERROR(ROUND((SUMIFS(I$1:I133,B$1:B133,B134)-SUMIFS(K$1:K133,B$1:B133,B134))/(SUMIFS(G$1:G133,B$1:B133,B134)-SUMIFS(H$1:H133,B$1:B133,B134)),4),0))</f>
        <v/>
      </c>
      <c r="K134" s="9">
        <f>IF(H134="","",IF(H134=0,0,ROUND(H134*J134,2)))</f>
        <v/>
      </c>
      <c r="L134" s="8">
        <f>IF(OR(B134="",E134=""),"",SUMIFS(G$2:G134,B$2:B134,B134)-SUMIFS(H$2:H134,B$2:B134,B134))</f>
        <v/>
      </c>
      <c r="M134" s="9">
        <f>IF(L134="","",ROUND(SUMIFS(I$2:I134,B$2:B134,B134)-SUMIFS(K$2:K134,B$2:B134,B134),2))</f>
        <v/>
      </c>
      <c r="N134" s="10">
        <f>IF(L134="","",IF(L134&gt;0,ROUND(M134/L134,4),""))</f>
        <v/>
      </c>
    </row>
    <row r="135">
      <c r="A135" s="5" t="n"/>
      <c r="B135" s="6" t="n"/>
      <c r="C135" s="6" t="n"/>
      <c r="D135" s="6" t="n"/>
      <c r="E135" s="6" t="n"/>
      <c r="F135" s="7" t="n"/>
      <c r="G135" s="8">
        <f>IF(OR(B135="",E135=""),"",IF(C135="Entrada",E135,0))</f>
        <v/>
      </c>
      <c r="H135" s="8">
        <f>IF(OR(B135="",E135=""),"",IF(C135="Salida",E135,0))</f>
        <v/>
      </c>
      <c r="I135" s="9">
        <f>IF(G135="","",G135*IF(F135="",0,F135))</f>
        <v/>
      </c>
      <c r="J135" s="10">
        <f>IF(OR(H135="",H135=0),"",IFERROR(ROUND((SUMIFS(I$1:I134,B$1:B134,B135)-SUMIFS(K$1:K134,B$1:B134,B135))/(SUMIFS(G$1:G134,B$1:B134,B135)-SUMIFS(H$1:H134,B$1:B134,B135)),4),0))</f>
        <v/>
      </c>
      <c r="K135" s="9">
        <f>IF(H135="","",IF(H135=0,0,ROUND(H135*J135,2)))</f>
        <v/>
      </c>
      <c r="L135" s="8">
        <f>IF(OR(B135="",E135=""),"",SUMIFS(G$2:G135,B$2:B135,B135)-SUMIFS(H$2:H135,B$2:B135,B135))</f>
        <v/>
      </c>
      <c r="M135" s="9">
        <f>IF(L135="","",ROUND(SUMIFS(I$2:I135,B$2:B135,B135)-SUMIFS(K$2:K135,B$2:B135,B135),2))</f>
        <v/>
      </c>
      <c r="N135" s="10">
        <f>IF(L135="","",IF(L135&gt;0,ROUND(M135/L135,4),""))</f>
        <v/>
      </c>
    </row>
    <row r="136">
      <c r="A136" s="5" t="n"/>
      <c r="B136" s="6" t="n"/>
      <c r="C136" s="6" t="n"/>
      <c r="D136" s="6" t="n"/>
      <c r="E136" s="6" t="n"/>
      <c r="F136" s="7" t="n"/>
      <c r="G136" s="8">
        <f>IF(OR(B136="",E136=""),"",IF(C136="Entrada",E136,0))</f>
        <v/>
      </c>
      <c r="H136" s="8">
        <f>IF(OR(B136="",E136=""),"",IF(C136="Salida",E136,0))</f>
        <v/>
      </c>
      <c r="I136" s="9">
        <f>IF(G136="","",G136*IF(F136="",0,F136))</f>
        <v/>
      </c>
      <c r="J136" s="10">
        <f>IF(OR(H136="",H136=0),"",IFERROR(ROUND((SUMIFS(I$1:I135,B$1:B135,B136)-SUMIFS(K$1:K135,B$1:B135,B136))/(SUMIFS(G$1:G135,B$1:B135,B136)-SUMIFS(H$1:H135,B$1:B135,B136)),4),0))</f>
        <v/>
      </c>
      <c r="K136" s="9">
        <f>IF(H136="","",IF(H136=0,0,ROUND(H136*J136,2)))</f>
        <v/>
      </c>
      <c r="L136" s="8">
        <f>IF(OR(B136="",E136=""),"",SUMIFS(G$2:G136,B$2:B136,B136)-SUMIFS(H$2:H136,B$2:B136,B136))</f>
        <v/>
      </c>
      <c r="M136" s="9">
        <f>IF(L136="","",ROUND(SUMIFS(I$2:I136,B$2:B136,B136)-SUMIFS(K$2:K136,B$2:B136,B136),2))</f>
        <v/>
      </c>
      <c r="N136" s="10">
        <f>IF(L136="","",IF(L136&gt;0,ROUND(M136/L136,4),""))</f>
        <v/>
      </c>
    </row>
    <row r="137">
      <c r="A137" s="5" t="n"/>
      <c r="B137" s="6" t="n"/>
      <c r="C137" s="6" t="n"/>
      <c r="D137" s="6" t="n"/>
      <c r="E137" s="6" t="n"/>
      <c r="F137" s="7" t="n"/>
      <c r="G137" s="8">
        <f>IF(OR(B137="",E137=""),"",IF(C137="Entrada",E137,0))</f>
        <v/>
      </c>
      <c r="H137" s="8">
        <f>IF(OR(B137="",E137=""),"",IF(C137="Salida",E137,0))</f>
        <v/>
      </c>
      <c r="I137" s="9">
        <f>IF(G137="","",G137*IF(F137="",0,F137))</f>
        <v/>
      </c>
      <c r="J137" s="10">
        <f>IF(OR(H137="",H137=0),"",IFERROR(ROUND((SUMIFS(I$1:I136,B$1:B136,B137)-SUMIFS(K$1:K136,B$1:B136,B137))/(SUMIFS(G$1:G136,B$1:B136,B137)-SUMIFS(H$1:H136,B$1:B136,B137)),4),0))</f>
        <v/>
      </c>
      <c r="K137" s="9">
        <f>IF(H137="","",IF(H137=0,0,ROUND(H137*J137,2)))</f>
        <v/>
      </c>
      <c r="L137" s="8">
        <f>IF(OR(B137="",E137=""),"",SUMIFS(G$2:G137,B$2:B137,B137)-SUMIFS(H$2:H137,B$2:B137,B137))</f>
        <v/>
      </c>
      <c r="M137" s="9">
        <f>IF(L137="","",ROUND(SUMIFS(I$2:I137,B$2:B137,B137)-SUMIFS(K$2:K137,B$2:B137,B137),2))</f>
        <v/>
      </c>
      <c r="N137" s="10">
        <f>IF(L137="","",IF(L137&gt;0,ROUND(M137/L137,4),""))</f>
        <v/>
      </c>
    </row>
    <row r="138">
      <c r="A138" s="5" t="n"/>
      <c r="B138" s="6" t="n"/>
      <c r="C138" s="6" t="n"/>
      <c r="D138" s="6" t="n"/>
      <c r="E138" s="6" t="n"/>
      <c r="F138" s="7" t="n"/>
      <c r="G138" s="8">
        <f>IF(OR(B138="",E138=""),"",IF(C138="Entrada",E138,0))</f>
        <v/>
      </c>
      <c r="H138" s="8">
        <f>IF(OR(B138="",E138=""),"",IF(C138="Salida",E138,0))</f>
        <v/>
      </c>
      <c r="I138" s="9">
        <f>IF(G138="","",G138*IF(F138="",0,F138))</f>
        <v/>
      </c>
      <c r="J138" s="10">
        <f>IF(OR(H138="",H138=0),"",IFERROR(ROUND((SUMIFS(I$1:I137,B$1:B137,B138)-SUMIFS(K$1:K137,B$1:B137,B138))/(SUMIFS(G$1:G137,B$1:B137,B138)-SUMIFS(H$1:H137,B$1:B137,B138)),4),0))</f>
        <v/>
      </c>
      <c r="K138" s="9">
        <f>IF(H138="","",IF(H138=0,0,ROUND(H138*J138,2)))</f>
        <v/>
      </c>
      <c r="L138" s="8">
        <f>IF(OR(B138="",E138=""),"",SUMIFS(G$2:G138,B$2:B138,B138)-SUMIFS(H$2:H138,B$2:B138,B138))</f>
        <v/>
      </c>
      <c r="M138" s="9">
        <f>IF(L138="","",ROUND(SUMIFS(I$2:I138,B$2:B138,B138)-SUMIFS(K$2:K138,B$2:B138,B138),2))</f>
        <v/>
      </c>
      <c r="N138" s="10">
        <f>IF(L138="","",IF(L138&gt;0,ROUND(M138/L138,4),""))</f>
        <v/>
      </c>
    </row>
    <row r="139">
      <c r="A139" s="5" t="n"/>
      <c r="B139" s="6" t="n"/>
      <c r="C139" s="6" t="n"/>
      <c r="D139" s="6" t="n"/>
      <c r="E139" s="6" t="n"/>
      <c r="F139" s="7" t="n"/>
      <c r="G139" s="8">
        <f>IF(OR(B139="",E139=""),"",IF(C139="Entrada",E139,0))</f>
        <v/>
      </c>
      <c r="H139" s="8">
        <f>IF(OR(B139="",E139=""),"",IF(C139="Salida",E139,0))</f>
        <v/>
      </c>
      <c r="I139" s="9">
        <f>IF(G139="","",G139*IF(F139="",0,F139))</f>
        <v/>
      </c>
      <c r="J139" s="10">
        <f>IF(OR(H139="",H139=0),"",IFERROR(ROUND((SUMIFS(I$1:I138,B$1:B138,B139)-SUMIFS(K$1:K138,B$1:B138,B139))/(SUMIFS(G$1:G138,B$1:B138,B139)-SUMIFS(H$1:H138,B$1:B138,B139)),4),0))</f>
        <v/>
      </c>
      <c r="K139" s="9">
        <f>IF(H139="","",IF(H139=0,0,ROUND(H139*J139,2)))</f>
        <v/>
      </c>
      <c r="L139" s="8">
        <f>IF(OR(B139="",E139=""),"",SUMIFS(G$2:G139,B$2:B139,B139)-SUMIFS(H$2:H139,B$2:B139,B139))</f>
        <v/>
      </c>
      <c r="M139" s="9">
        <f>IF(L139="","",ROUND(SUMIFS(I$2:I139,B$2:B139,B139)-SUMIFS(K$2:K139,B$2:B139,B139),2))</f>
        <v/>
      </c>
      <c r="N139" s="10">
        <f>IF(L139="","",IF(L139&gt;0,ROUND(M139/L139,4),""))</f>
        <v/>
      </c>
    </row>
    <row r="140">
      <c r="A140" s="5" t="n"/>
      <c r="B140" s="6" t="n"/>
      <c r="C140" s="6" t="n"/>
      <c r="D140" s="6" t="n"/>
      <c r="E140" s="6" t="n"/>
      <c r="F140" s="7" t="n"/>
      <c r="G140" s="8">
        <f>IF(OR(B140="",E140=""),"",IF(C140="Entrada",E140,0))</f>
        <v/>
      </c>
      <c r="H140" s="8">
        <f>IF(OR(B140="",E140=""),"",IF(C140="Salida",E140,0))</f>
        <v/>
      </c>
      <c r="I140" s="9">
        <f>IF(G140="","",G140*IF(F140="",0,F140))</f>
        <v/>
      </c>
      <c r="J140" s="10">
        <f>IF(OR(H140="",H140=0),"",IFERROR(ROUND((SUMIFS(I$1:I139,B$1:B139,B140)-SUMIFS(K$1:K139,B$1:B139,B140))/(SUMIFS(G$1:G139,B$1:B139,B140)-SUMIFS(H$1:H139,B$1:B139,B140)),4),0))</f>
        <v/>
      </c>
      <c r="K140" s="9">
        <f>IF(H140="","",IF(H140=0,0,ROUND(H140*J140,2)))</f>
        <v/>
      </c>
      <c r="L140" s="8">
        <f>IF(OR(B140="",E140=""),"",SUMIFS(G$2:G140,B$2:B140,B140)-SUMIFS(H$2:H140,B$2:B140,B140))</f>
        <v/>
      </c>
      <c r="M140" s="9">
        <f>IF(L140="","",ROUND(SUMIFS(I$2:I140,B$2:B140,B140)-SUMIFS(K$2:K140,B$2:B140,B140),2))</f>
        <v/>
      </c>
      <c r="N140" s="10">
        <f>IF(L140="","",IF(L140&gt;0,ROUND(M140/L140,4),""))</f>
        <v/>
      </c>
    </row>
    <row r="141">
      <c r="A141" s="5" t="n"/>
      <c r="B141" s="6" t="n"/>
      <c r="C141" s="6" t="n"/>
      <c r="D141" s="6" t="n"/>
      <c r="E141" s="6" t="n"/>
      <c r="F141" s="7" t="n"/>
      <c r="G141" s="8">
        <f>IF(OR(B141="",E141=""),"",IF(C141="Entrada",E141,0))</f>
        <v/>
      </c>
      <c r="H141" s="8">
        <f>IF(OR(B141="",E141=""),"",IF(C141="Salida",E141,0))</f>
        <v/>
      </c>
      <c r="I141" s="9">
        <f>IF(G141="","",G141*IF(F141="",0,F141))</f>
        <v/>
      </c>
      <c r="J141" s="10">
        <f>IF(OR(H141="",H141=0),"",IFERROR(ROUND((SUMIFS(I$1:I140,B$1:B140,B141)-SUMIFS(K$1:K140,B$1:B140,B141))/(SUMIFS(G$1:G140,B$1:B140,B141)-SUMIFS(H$1:H140,B$1:B140,B141)),4),0))</f>
        <v/>
      </c>
      <c r="K141" s="9">
        <f>IF(H141="","",IF(H141=0,0,ROUND(H141*J141,2)))</f>
        <v/>
      </c>
      <c r="L141" s="8">
        <f>IF(OR(B141="",E141=""),"",SUMIFS(G$2:G141,B$2:B141,B141)-SUMIFS(H$2:H141,B$2:B141,B141))</f>
        <v/>
      </c>
      <c r="M141" s="9">
        <f>IF(L141="","",ROUND(SUMIFS(I$2:I141,B$2:B141,B141)-SUMIFS(K$2:K141,B$2:B141,B141),2))</f>
        <v/>
      </c>
      <c r="N141" s="10">
        <f>IF(L141="","",IF(L141&gt;0,ROUND(M141/L141,4),""))</f>
        <v/>
      </c>
    </row>
    <row r="142">
      <c r="A142" s="5" t="n"/>
      <c r="B142" s="6" t="n"/>
      <c r="C142" s="6" t="n"/>
      <c r="D142" s="6" t="n"/>
      <c r="E142" s="6" t="n"/>
      <c r="F142" s="7" t="n"/>
      <c r="G142" s="8">
        <f>IF(OR(B142="",E142=""),"",IF(C142="Entrada",E142,0))</f>
        <v/>
      </c>
      <c r="H142" s="8">
        <f>IF(OR(B142="",E142=""),"",IF(C142="Salida",E142,0))</f>
        <v/>
      </c>
      <c r="I142" s="9">
        <f>IF(G142="","",G142*IF(F142="",0,F142))</f>
        <v/>
      </c>
      <c r="J142" s="10">
        <f>IF(OR(H142="",H142=0),"",IFERROR(ROUND((SUMIFS(I$1:I141,B$1:B141,B142)-SUMIFS(K$1:K141,B$1:B141,B142))/(SUMIFS(G$1:G141,B$1:B141,B142)-SUMIFS(H$1:H141,B$1:B141,B142)),4),0))</f>
        <v/>
      </c>
      <c r="K142" s="9">
        <f>IF(H142="","",IF(H142=0,0,ROUND(H142*J142,2)))</f>
        <v/>
      </c>
      <c r="L142" s="8">
        <f>IF(OR(B142="",E142=""),"",SUMIFS(G$2:G142,B$2:B142,B142)-SUMIFS(H$2:H142,B$2:B142,B142))</f>
        <v/>
      </c>
      <c r="M142" s="9">
        <f>IF(L142="","",ROUND(SUMIFS(I$2:I142,B$2:B142,B142)-SUMIFS(K$2:K142,B$2:B142,B142),2))</f>
        <v/>
      </c>
      <c r="N142" s="10">
        <f>IF(L142="","",IF(L142&gt;0,ROUND(M142/L142,4),""))</f>
        <v/>
      </c>
    </row>
    <row r="143">
      <c r="A143" s="5" t="n"/>
      <c r="B143" s="6" t="n"/>
      <c r="C143" s="6" t="n"/>
      <c r="D143" s="6" t="n"/>
      <c r="E143" s="6" t="n"/>
      <c r="F143" s="7" t="n"/>
      <c r="G143" s="8">
        <f>IF(OR(B143="",E143=""),"",IF(C143="Entrada",E143,0))</f>
        <v/>
      </c>
      <c r="H143" s="8">
        <f>IF(OR(B143="",E143=""),"",IF(C143="Salida",E143,0))</f>
        <v/>
      </c>
      <c r="I143" s="9">
        <f>IF(G143="","",G143*IF(F143="",0,F143))</f>
        <v/>
      </c>
      <c r="J143" s="10">
        <f>IF(OR(H143="",H143=0),"",IFERROR(ROUND((SUMIFS(I$1:I142,B$1:B142,B143)-SUMIFS(K$1:K142,B$1:B142,B143))/(SUMIFS(G$1:G142,B$1:B142,B143)-SUMIFS(H$1:H142,B$1:B142,B143)),4),0))</f>
        <v/>
      </c>
      <c r="K143" s="9">
        <f>IF(H143="","",IF(H143=0,0,ROUND(H143*J143,2)))</f>
        <v/>
      </c>
      <c r="L143" s="8">
        <f>IF(OR(B143="",E143=""),"",SUMIFS(G$2:G143,B$2:B143,B143)-SUMIFS(H$2:H143,B$2:B143,B143))</f>
        <v/>
      </c>
      <c r="M143" s="9">
        <f>IF(L143="","",ROUND(SUMIFS(I$2:I143,B$2:B143,B143)-SUMIFS(K$2:K143,B$2:B143,B143),2))</f>
        <v/>
      </c>
      <c r="N143" s="10">
        <f>IF(L143="","",IF(L143&gt;0,ROUND(M143/L143,4),""))</f>
        <v/>
      </c>
    </row>
    <row r="144">
      <c r="A144" s="5" t="n"/>
      <c r="B144" s="6" t="n"/>
      <c r="C144" s="6" t="n"/>
      <c r="D144" s="6" t="n"/>
      <c r="E144" s="6" t="n"/>
      <c r="F144" s="7" t="n"/>
      <c r="G144" s="8">
        <f>IF(OR(B144="",E144=""),"",IF(C144="Entrada",E144,0))</f>
        <v/>
      </c>
      <c r="H144" s="8">
        <f>IF(OR(B144="",E144=""),"",IF(C144="Salida",E144,0))</f>
        <v/>
      </c>
      <c r="I144" s="9">
        <f>IF(G144="","",G144*IF(F144="",0,F144))</f>
        <v/>
      </c>
      <c r="J144" s="10">
        <f>IF(OR(H144="",H144=0),"",IFERROR(ROUND((SUMIFS(I$1:I143,B$1:B143,B144)-SUMIFS(K$1:K143,B$1:B143,B144))/(SUMIFS(G$1:G143,B$1:B143,B144)-SUMIFS(H$1:H143,B$1:B143,B144)),4),0))</f>
        <v/>
      </c>
      <c r="K144" s="9">
        <f>IF(H144="","",IF(H144=0,0,ROUND(H144*J144,2)))</f>
        <v/>
      </c>
      <c r="L144" s="8">
        <f>IF(OR(B144="",E144=""),"",SUMIFS(G$2:G144,B$2:B144,B144)-SUMIFS(H$2:H144,B$2:B144,B144))</f>
        <v/>
      </c>
      <c r="M144" s="9">
        <f>IF(L144="","",ROUND(SUMIFS(I$2:I144,B$2:B144,B144)-SUMIFS(K$2:K144,B$2:B144,B144),2))</f>
        <v/>
      </c>
      <c r="N144" s="10">
        <f>IF(L144="","",IF(L144&gt;0,ROUND(M144/L144,4),""))</f>
        <v/>
      </c>
    </row>
    <row r="145">
      <c r="A145" s="5" t="n"/>
      <c r="B145" s="6" t="n"/>
      <c r="C145" s="6" t="n"/>
      <c r="D145" s="6" t="n"/>
      <c r="E145" s="6" t="n"/>
      <c r="F145" s="7" t="n"/>
      <c r="G145" s="8">
        <f>IF(OR(B145="",E145=""),"",IF(C145="Entrada",E145,0))</f>
        <v/>
      </c>
      <c r="H145" s="8">
        <f>IF(OR(B145="",E145=""),"",IF(C145="Salida",E145,0))</f>
        <v/>
      </c>
      <c r="I145" s="9">
        <f>IF(G145="","",G145*IF(F145="",0,F145))</f>
        <v/>
      </c>
      <c r="J145" s="10">
        <f>IF(OR(H145="",H145=0),"",IFERROR(ROUND((SUMIFS(I$1:I144,B$1:B144,B145)-SUMIFS(K$1:K144,B$1:B144,B145))/(SUMIFS(G$1:G144,B$1:B144,B145)-SUMIFS(H$1:H144,B$1:B144,B145)),4),0))</f>
        <v/>
      </c>
      <c r="K145" s="9">
        <f>IF(H145="","",IF(H145=0,0,ROUND(H145*J145,2)))</f>
        <v/>
      </c>
      <c r="L145" s="8">
        <f>IF(OR(B145="",E145=""),"",SUMIFS(G$2:G145,B$2:B145,B145)-SUMIFS(H$2:H145,B$2:B145,B145))</f>
        <v/>
      </c>
      <c r="M145" s="9">
        <f>IF(L145="","",ROUND(SUMIFS(I$2:I145,B$2:B145,B145)-SUMIFS(K$2:K145,B$2:B145,B145),2))</f>
        <v/>
      </c>
      <c r="N145" s="10">
        <f>IF(L145="","",IF(L145&gt;0,ROUND(M145/L145,4),""))</f>
        <v/>
      </c>
    </row>
    <row r="146">
      <c r="A146" s="5" t="n"/>
      <c r="B146" s="6" t="n"/>
      <c r="C146" s="6" t="n"/>
      <c r="D146" s="6" t="n"/>
      <c r="E146" s="6" t="n"/>
      <c r="F146" s="7" t="n"/>
      <c r="G146" s="8">
        <f>IF(OR(B146="",E146=""),"",IF(C146="Entrada",E146,0))</f>
        <v/>
      </c>
      <c r="H146" s="8">
        <f>IF(OR(B146="",E146=""),"",IF(C146="Salida",E146,0))</f>
        <v/>
      </c>
      <c r="I146" s="9">
        <f>IF(G146="","",G146*IF(F146="",0,F146))</f>
        <v/>
      </c>
      <c r="J146" s="10">
        <f>IF(OR(H146="",H146=0),"",IFERROR(ROUND((SUMIFS(I$1:I145,B$1:B145,B146)-SUMIFS(K$1:K145,B$1:B145,B146))/(SUMIFS(G$1:G145,B$1:B145,B146)-SUMIFS(H$1:H145,B$1:B145,B146)),4),0))</f>
        <v/>
      </c>
      <c r="K146" s="9">
        <f>IF(H146="","",IF(H146=0,0,ROUND(H146*J146,2)))</f>
        <v/>
      </c>
      <c r="L146" s="8">
        <f>IF(OR(B146="",E146=""),"",SUMIFS(G$2:G146,B$2:B146,B146)-SUMIFS(H$2:H146,B$2:B146,B146))</f>
        <v/>
      </c>
      <c r="M146" s="9">
        <f>IF(L146="","",ROUND(SUMIFS(I$2:I146,B$2:B146,B146)-SUMIFS(K$2:K146,B$2:B146,B146),2))</f>
        <v/>
      </c>
      <c r="N146" s="10">
        <f>IF(L146="","",IF(L146&gt;0,ROUND(M146/L146,4),""))</f>
        <v/>
      </c>
    </row>
    <row r="147">
      <c r="A147" s="5" t="n"/>
      <c r="B147" s="6" t="n"/>
      <c r="C147" s="6" t="n"/>
      <c r="D147" s="6" t="n"/>
      <c r="E147" s="6" t="n"/>
      <c r="F147" s="7" t="n"/>
      <c r="G147" s="8">
        <f>IF(OR(B147="",E147=""),"",IF(C147="Entrada",E147,0))</f>
        <v/>
      </c>
      <c r="H147" s="8">
        <f>IF(OR(B147="",E147=""),"",IF(C147="Salida",E147,0))</f>
        <v/>
      </c>
      <c r="I147" s="9">
        <f>IF(G147="","",G147*IF(F147="",0,F147))</f>
        <v/>
      </c>
      <c r="J147" s="10">
        <f>IF(OR(H147="",H147=0),"",IFERROR(ROUND((SUMIFS(I$1:I146,B$1:B146,B147)-SUMIFS(K$1:K146,B$1:B146,B147))/(SUMIFS(G$1:G146,B$1:B146,B147)-SUMIFS(H$1:H146,B$1:B146,B147)),4),0))</f>
        <v/>
      </c>
      <c r="K147" s="9">
        <f>IF(H147="","",IF(H147=0,0,ROUND(H147*J147,2)))</f>
        <v/>
      </c>
      <c r="L147" s="8">
        <f>IF(OR(B147="",E147=""),"",SUMIFS(G$2:G147,B$2:B147,B147)-SUMIFS(H$2:H147,B$2:B147,B147))</f>
        <v/>
      </c>
      <c r="M147" s="9">
        <f>IF(L147="","",ROUND(SUMIFS(I$2:I147,B$2:B147,B147)-SUMIFS(K$2:K147,B$2:B147,B147),2))</f>
        <v/>
      </c>
      <c r="N147" s="10">
        <f>IF(L147="","",IF(L147&gt;0,ROUND(M147/L147,4),""))</f>
        <v/>
      </c>
    </row>
    <row r="148">
      <c r="A148" s="5" t="n"/>
      <c r="B148" s="6" t="n"/>
      <c r="C148" s="6" t="n"/>
      <c r="D148" s="6" t="n"/>
      <c r="E148" s="6" t="n"/>
      <c r="F148" s="7" t="n"/>
      <c r="G148" s="8">
        <f>IF(OR(B148="",E148=""),"",IF(C148="Entrada",E148,0))</f>
        <v/>
      </c>
      <c r="H148" s="8">
        <f>IF(OR(B148="",E148=""),"",IF(C148="Salida",E148,0))</f>
        <v/>
      </c>
      <c r="I148" s="9">
        <f>IF(G148="","",G148*IF(F148="",0,F148))</f>
        <v/>
      </c>
      <c r="J148" s="10">
        <f>IF(OR(H148="",H148=0),"",IFERROR(ROUND((SUMIFS(I$1:I147,B$1:B147,B148)-SUMIFS(K$1:K147,B$1:B147,B148))/(SUMIFS(G$1:G147,B$1:B147,B148)-SUMIFS(H$1:H147,B$1:B147,B148)),4),0))</f>
        <v/>
      </c>
      <c r="K148" s="9">
        <f>IF(H148="","",IF(H148=0,0,ROUND(H148*J148,2)))</f>
        <v/>
      </c>
      <c r="L148" s="8">
        <f>IF(OR(B148="",E148=""),"",SUMIFS(G$2:G148,B$2:B148,B148)-SUMIFS(H$2:H148,B$2:B148,B148))</f>
        <v/>
      </c>
      <c r="M148" s="9">
        <f>IF(L148="","",ROUND(SUMIFS(I$2:I148,B$2:B148,B148)-SUMIFS(K$2:K148,B$2:B148,B148),2))</f>
        <v/>
      </c>
      <c r="N148" s="10">
        <f>IF(L148="","",IF(L148&gt;0,ROUND(M148/L148,4),""))</f>
        <v/>
      </c>
    </row>
    <row r="149">
      <c r="A149" s="5" t="n"/>
      <c r="B149" s="6" t="n"/>
      <c r="C149" s="6" t="n"/>
      <c r="D149" s="6" t="n"/>
      <c r="E149" s="6" t="n"/>
      <c r="F149" s="7" t="n"/>
      <c r="G149" s="8">
        <f>IF(OR(B149="",E149=""),"",IF(C149="Entrada",E149,0))</f>
        <v/>
      </c>
      <c r="H149" s="8">
        <f>IF(OR(B149="",E149=""),"",IF(C149="Salida",E149,0))</f>
        <v/>
      </c>
      <c r="I149" s="9">
        <f>IF(G149="","",G149*IF(F149="",0,F149))</f>
        <v/>
      </c>
      <c r="J149" s="10">
        <f>IF(OR(H149="",H149=0),"",IFERROR(ROUND((SUMIFS(I$1:I148,B$1:B148,B149)-SUMIFS(K$1:K148,B$1:B148,B149))/(SUMIFS(G$1:G148,B$1:B148,B149)-SUMIFS(H$1:H148,B$1:B148,B149)),4),0))</f>
        <v/>
      </c>
      <c r="K149" s="9">
        <f>IF(H149="","",IF(H149=0,0,ROUND(H149*J149,2)))</f>
        <v/>
      </c>
      <c r="L149" s="8">
        <f>IF(OR(B149="",E149=""),"",SUMIFS(G$2:G149,B$2:B149,B149)-SUMIFS(H$2:H149,B$2:B149,B149))</f>
        <v/>
      </c>
      <c r="M149" s="9">
        <f>IF(L149="","",ROUND(SUMIFS(I$2:I149,B$2:B149,B149)-SUMIFS(K$2:K149,B$2:B149,B149),2))</f>
        <v/>
      </c>
      <c r="N149" s="10">
        <f>IF(L149="","",IF(L149&gt;0,ROUND(M149/L149,4),""))</f>
        <v/>
      </c>
    </row>
    <row r="150">
      <c r="A150" s="5" t="n"/>
      <c r="B150" s="6" t="n"/>
      <c r="C150" s="6" t="n"/>
      <c r="D150" s="6" t="n"/>
      <c r="E150" s="6" t="n"/>
      <c r="F150" s="7" t="n"/>
      <c r="G150" s="8">
        <f>IF(OR(B150="",E150=""),"",IF(C150="Entrada",E150,0))</f>
        <v/>
      </c>
      <c r="H150" s="8">
        <f>IF(OR(B150="",E150=""),"",IF(C150="Salida",E150,0))</f>
        <v/>
      </c>
      <c r="I150" s="9">
        <f>IF(G150="","",G150*IF(F150="",0,F150))</f>
        <v/>
      </c>
      <c r="J150" s="10">
        <f>IF(OR(H150="",H150=0),"",IFERROR(ROUND((SUMIFS(I$1:I149,B$1:B149,B150)-SUMIFS(K$1:K149,B$1:B149,B150))/(SUMIFS(G$1:G149,B$1:B149,B150)-SUMIFS(H$1:H149,B$1:B149,B150)),4),0))</f>
        <v/>
      </c>
      <c r="K150" s="9">
        <f>IF(H150="","",IF(H150=0,0,ROUND(H150*J150,2)))</f>
        <v/>
      </c>
      <c r="L150" s="8">
        <f>IF(OR(B150="",E150=""),"",SUMIFS(G$2:G150,B$2:B150,B150)-SUMIFS(H$2:H150,B$2:B150,B150))</f>
        <v/>
      </c>
      <c r="M150" s="9">
        <f>IF(L150="","",ROUND(SUMIFS(I$2:I150,B$2:B150,B150)-SUMIFS(K$2:K150,B$2:B150,B150),2))</f>
        <v/>
      </c>
      <c r="N150" s="10">
        <f>IF(L150="","",IF(L150&gt;0,ROUND(M150/L150,4),""))</f>
        <v/>
      </c>
    </row>
    <row r="151">
      <c r="A151" s="5" t="n"/>
      <c r="B151" s="6" t="n"/>
      <c r="C151" s="6" t="n"/>
      <c r="D151" s="6" t="n"/>
      <c r="E151" s="6" t="n"/>
      <c r="F151" s="7" t="n"/>
      <c r="G151" s="8">
        <f>IF(OR(B151="",E151=""),"",IF(C151="Entrada",E151,0))</f>
        <v/>
      </c>
      <c r="H151" s="8">
        <f>IF(OR(B151="",E151=""),"",IF(C151="Salida",E151,0))</f>
        <v/>
      </c>
      <c r="I151" s="9">
        <f>IF(G151="","",G151*IF(F151="",0,F151))</f>
        <v/>
      </c>
      <c r="J151" s="10">
        <f>IF(OR(H151="",H151=0),"",IFERROR(ROUND((SUMIFS(I$1:I150,B$1:B150,B151)-SUMIFS(K$1:K150,B$1:B150,B151))/(SUMIFS(G$1:G150,B$1:B150,B151)-SUMIFS(H$1:H150,B$1:B150,B151)),4),0))</f>
        <v/>
      </c>
      <c r="K151" s="9">
        <f>IF(H151="","",IF(H151=0,0,ROUND(H151*J151,2)))</f>
        <v/>
      </c>
      <c r="L151" s="8">
        <f>IF(OR(B151="",E151=""),"",SUMIFS(G$2:G151,B$2:B151,B151)-SUMIFS(H$2:H151,B$2:B151,B151))</f>
        <v/>
      </c>
      <c r="M151" s="9">
        <f>IF(L151="","",ROUND(SUMIFS(I$2:I151,B$2:B151,B151)-SUMIFS(K$2:K151,B$2:B151,B151),2))</f>
        <v/>
      </c>
      <c r="N151" s="10">
        <f>IF(L151="","",IF(L151&gt;0,ROUND(M151/L151,4),""))</f>
        <v/>
      </c>
    </row>
    <row r="152">
      <c r="A152" s="5" t="n"/>
      <c r="B152" s="6" t="n"/>
      <c r="C152" s="6" t="n"/>
      <c r="D152" s="6" t="n"/>
      <c r="E152" s="6" t="n"/>
      <c r="F152" s="7" t="n"/>
      <c r="G152" s="8">
        <f>IF(OR(B152="",E152=""),"",IF(C152="Entrada",E152,0))</f>
        <v/>
      </c>
      <c r="H152" s="8">
        <f>IF(OR(B152="",E152=""),"",IF(C152="Salida",E152,0))</f>
        <v/>
      </c>
      <c r="I152" s="9">
        <f>IF(G152="","",G152*IF(F152="",0,F152))</f>
        <v/>
      </c>
      <c r="J152" s="10">
        <f>IF(OR(H152="",H152=0),"",IFERROR(ROUND((SUMIFS(I$1:I151,B$1:B151,B152)-SUMIFS(K$1:K151,B$1:B151,B152))/(SUMIFS(G$1:G151,B$1:B151,B152)-SUMIFS(H$1:H151,B$1:B151,B152)),4),0))</f>
        <v/>
      </c>
      <c r="K152" s="9">
        <f>IF(H152="","",IF(H152=0,0,ROUND(H152*J152,2)))</f>
        <v/>
      </c>
      <c r="L152" s="8">
        <f>IF(OR(B152="",E152=""),"",SUMIFS(G$2:G152,B$2:B152,B152)-SUMIFS(H$2:H152,B$2:B152,B152))</f>
        <v/>
      </c>
      <c r="M152" s="9">
        <f>IF(L152="","",ROUND(SUMIFS(I$2:I152,B$2:B152,B152)-SUMIFS(K$2:K152,B$2:B152,B152),2))</f>
        <v/>
      </c>
      <c r="N152" s="10">
        <f>IF(L152="","",IF(L152&gt;0,ROUND(M152/L152,4),""))</f>
        <v/>
      </c>
    </row>
    <row r="153">
      <c r="A153" s="5" t="n"/>
      <c r="B153" s="6" t="n"/>
      <c r="C153" s="6" t="n"/>
      <c r="D153" s="6" t="n"/>
      <c r="E153" s="6" t="n"/>
      <c r="F153" s="7" t="n"/>
      <c r="G153" s="8">
        <f>IF(OR(B153="",E153=""),"",IF(C153="Entrada",E153,0))</f>
        <v/>
      </c>
      <c r="H153" s="8">
        <f>IF(OR(B153="",E153=""),"",IF(C153="Salida",E153,0))</f>
        <v/>
      </c>
      <c r="I153" s="9">
        <f>IF(G153="","",G153*IF(F153="",0,F153))</f>
        <v/>
      </c>
      <c r="J153" s="10">
        <f>IF(OR(H153="",H153=0),"",IFERROR(ROUND((SUMIFS(I$1:I152,B$1:B152,B153)-SUMIFS(K$1:K152,B$1:B152,B153))/(SUMIFS(G$1:G152,B$1:B152,B153)-SUMIFS(H$1:H152,B$1:B152,B153)),4),0))</f>
        <v/>
      </c>
      <c r="K153" s="9">
        <f>IF(H153="","",IF(H153=0,0,ROUND(H153*J153,2)))</f>
        <v/>
      </c>
      <c r="L153" s="8">
        <f>IF(OR(B153="",E153=""),"",SUMIFS(G$2:G153,B$2:B153,B153)-SUMIFS(H$2:H153,B$2:B153,B153))</f>
        <v/>
      </c>
      <c r="M153" s="9">
        <f>IF(L153="","",ROUND(SUMIFS(I$2:I153,B$2:B153,B153)-SUMIFS(K$2:K153,B$2:B153,B153),2))</f>
        <v/>
      </c>
      <c r="N153" s="10">
        <f>IF(L153="","",IF(L153&gt;0,ROUND(M153/L153,4),""))</f>
        <v/>
      </c>
    </row>
    <row r="154">
      <c r="A154" s="5" t="n"/>
      <c r="B154" s="6" t="n"/>
      <c r="C154" s="6" t="n"/>
      <c r="D154" s="6" t="n"/>
      <c r="E154" s="6" t="n"/>
      <c r="F154" s="7" t="n"/>
      <c r="G154" s="8">
        <f>IF(OR(B154="",E154=""),"",IF(C154="Entrada",E154,0))</f>
        <v/>
      </c>
      <c r="H154" s="8">
        <f>IF(OR(B154="",E154=""),"",IF(C154="Salida",E154,0))</f>
        <v/>
      </c>
      <c r="I154" s="9">
        <f>IF(G154="","",G154*IF(F154="",0,F154))</f>
        <v/>
      </c>
      <c r="J154" s="10">
        <f>IF(OR(H154="",H154=0),"",IFERROR(ROUND((SUMIFS(I$1:I153,B$1:B153,B154)-SUMIFS(K$1:K153,B$1:B153,B154))/(SUMIFS(G$1:G153,B$1:B153,B154)-SUMIFS(H$1:H153,B$1:B153,B154)),4),0))</f>
        <v/>
      </c>
      <c r="K154" s="9">
        <f>IF(H154="","",IF(H154=0,0,ROUND(H154*J154,2)))</f>
        <v/>
      </c>
      <c r="L154" s="8">
        <f>IF(OR(B154="",E154=""),"",SUMIFS(G$2:G154,B$2:B154,B154)-SUMIFS(H$2:H154,B$2:B154,B154))</f>
        <v/>
      </c>
      <c r="M154" s="9">
        <f>IF(L154="","",ROUND(SUMIFS(I$2:I154,B$2:B154,B154)-SUMIFS(K$2:K154,B$2:B154,B154),2))</f>
        <v/>
      </c>
      <c r="N154" s="10">
        <f>IF(L154="","",IF(L154&gt;0,ROUND(M154/L154,4),""))</f>
        <v/>
      </c>
    </row>
    <row r="155">
      <c r="A155" s="5" t="n"/>
      <c r="B155" s="6" t="n"/>
      <c r="C155" s="6" t="n"/>
      <c r="D155" s="6" t="n"/>
      <c r="E155" s="6" t="n"/>
      <c r="F155" s="7" t="n"/>
      <c r="G155" s="8">
        <f>IF(OR(B155="",E155=""),"",IF(C155="Entrada",E155,0))</f>
        <v/>
      </c>
      <c r="H155" s="8">
        <f>IF(OR(B155="",E155=""),"",IF(C155="Salida",E155,0))</f>
        <v/>
      </c>
      <c r="I155" s="9">
        <f>IF(G155="","",G155*IF(F155="",0,F155))</f>
        <v/>
      </c>
      <c r="J155" s="10">
        <f>IF(OR(H155="",H155=0),"",IFERROR(ROUND((SUMIFS(I$1:I154,B$1:B154,B155)-SUMIFS(K$1:K154,B$1:B154,B155))/(SUMIFS(G$1:G154,B$1:B154,B155)-SUMIFS(H$1:H154,B$1:B154,B155)),4),0))</f>
        <v/>
      </c>
      <c r="K155" s="9">
        <f>IF(H155="","",IF(H155=0,0,ROUND(H155*J155,2)))</f>
        <v/>
      </c>
      <c r="L155" s="8">
        <f>IF(OR(B155="",E155=""),"",SUMIFS(G$2:G155,B$2:B155,B155)-SUMIFS(H$2:H155,B$2:B155,B155))</f>
        <v/>
      </c>
      <c r="M155" s="9">
        <f>IF(L155="","",ROUND(SUMIFS(I$2:I155,B$2:B155,B155)-SUMIFS(K$2:K155,B$2:B155,B155),2))</f>
        <v/>
      </c>
      <c r="N155" s="10">
        <f>IF(L155="","",IF(L155&gt;0,ROUND(M155/L155,4),""))</f>
        <v/>
      </c>
    </row>
    <row r="156">
      <c r="A156" s="5" t="n"/>
      <c r="B156" s="6" t="n"/>
      <c r="C156" s="6" t="n"/>
      <c r="D156" s="6" t="n"/>
      <c r="E156" s="6" t="n"/>
      <c r="F156" s="7" t="n"/>
      <c r="G156" s="8">
        <f>IF(OR(B156="",E156=""),"",IF(C156="Entrada",E156,0))</f>
        <v/>
      </c>
      <c r="H156" s="8">
        <f>IF(OR(B156="",E156=""),"",IF(C156="Salida",E156,0))</f>
        <v/>
      </c>
      <c r="I156" s="9">
        <f>IF(G156="","",G156*IF(F156="",0,F156))</f>
        <v/>
      </c>
      <c r="J156" s="10">
        <f>IF(OR(H156="",H156=0),"",IFERROR(ROUND((SUMIFS(I$1:I155,B$1:B155,B156)-SUMIFS(K$1:K155,B$1:B155,B156))/(SUMIFS(G$1:G155,B$1:B155,B156)-SUMIFS(H$1:H155,B$1:B155,B156)),4),0))</f>
        <v/>
      </c>
      <c r="K156" s="9">
        <f>IF(H156="","",IF(H156=0,0,ROUND(H156*J156,2)))</f>
        <v/>
      </c>
      <c r="L156" s="8">
        <f>IF(OR(B156="",E156=""),"",SUMIFS(G$2:G156,B$2:B156,B156)-SUMIFS(H$2:H156,B$2:B156,B156))</f>
        <v/>
      </c>
      <c r="M156" s="9">
        <f>IF(L156="","",ROUND(SUMIFS(I$2:I156,B$2:B156,B156)-SUMIFS(K$2:K156,B$2:B156,B156),2))</f>
        <v/>
      </c>
      <c r="N156" s="10">
        <f>IF(L156="","",IF(L156&gt;0,ROUND(M156/L156,4),""))</f>
        <v/>
      </c>
    </row>
    <row r="157">
      <c r="A157" s="5" t="n"/>
      <c r="B157" s="6" t="n"/>
      <c r="C157" s="6" t="n"/>
      <c r="D157" s="6" t="n"/>
      <c r="E157" s="6" t="n"/>
      <c r="F157" s="7" t="n"/>
      <c r="G157" s="8">
        <f>IF(OR(B157="",E157=""),"",IF(C157="Entrada",E157,0))</f>
        <v/>
      </c>
      <c r="H157" s="8">
        <f>IF(OR(B157="",E157=""),"",IF(C157="Salida",E157,0))</f>
        <v/>
      </c>
      <c r="I157" s="9">
        <f>IF(G157="","",G157*IF(F157="",0,F157))</f>
        <v/>
      </c>
      <c r="J157" s="10">
        <f>IF(OR(H157="",H157=0),"",IFERROR(ROUND((SUMIFS(I$1:I156,B$1:B156,B157)-SUMIFS(K$1:K156,B$1:B156,B157))/(SUMIFS(G$1:G156,B$1:B156,B157)-SUMIFS(H$1:H156,B$1:B156,B157)),4),0))</f>
        <v/>
      </c>
      <c r="K157" s="9">
        <f>IF(H157="","",IF(H157=0,0,ROUND(H157*J157,2)))</f>
        <v/>
      </c>
      <c r="L157" s="8">
        <f>IF(OR(B157="",E157=""),"",SUMIFS(G$2:G157,B$2:B157,B157)-SUMIFS(H$2:H157,B$2:B157,B157))</f>
        <v/>
      </c>
      <c r="M157" s="9">
        <f>IF(L157="","",ROUND(SUMIFS(I$2:I157,B$2:B157,B157)-SUMIFS(K$2:K157,B$2:B157,B157),2))</f>
        <v/>
      </c>
      <c r="N157" s="10">
        <f>IF(L157="","",IF(L157&gt;0,ROUND(M157/L157,4),""))</f>
        <v/>
      </c>
    </row>
    <row r="158">
      <c r="A158" s="5" t="n"/>
      <c r="B158" s="6" t="n"/>
      <c r="C158" s="6" t="n"/>
      <c r="D158" s="6" t="n"/>
      <c r="E158" s="6" t="n"/>
      <c r="F158" s="7" t="n"/>
      <c r="G158" s="8">
        <f>IF(OR(B158="",E158=""),"",IF(C158="Entrada",E158,0))</f>
        <v/>
      </c>
      <c r="H158" s="8">
        <f>IF(OR(B158="",E158=""),"",IF(C158="Salida",E158,0))</f>
        <v/>
      </c>
      <c r="I158" s="9">
        <f>IF(G158="","",G158*IF(F158="",0,F158))</f>
        <v/>
      </c>
      <c r="J158" s="10">
        <f>IF(OR(H158="",H158=0),"",IFERROR(ROUND((SUMIFS(I$1:I157,B$1:B157,B158)-SUMIFS(K$1:K157,B$1:B157,B158))/(SUMIFS(G$1:G157,B$1:B157,B158)-SUMIFS(H$1:H157,B$1:B157,B158)),4),0))</f>
        <v/>
      </c>
      <c r="K158" s="9">
        <f>IF(H158="","",IF(H158=0,0,ROUND(H158*J158,2)))</f>
        <v/>
      </c>
      <c r="L158" s="8">
        <f>IF(OR(B158="",E158=""),"",SUMIFS(G$2:G158,B$2:B158,B158)-SUMIFS(H$2:H158,B$2:B158,B158))</f>
        <v/>
      </c>
      <c r="M158" s="9">
        <f>IF(L158="","",ROUND(SUMIFS(I$2:I158,B$2:B158,B158)-SUMIFS(K$2:K158,B$2:B158,B158),2))</f>
        <v/>
      </c>
      <c r="N158" s="10">
        <f>IF(L158="","",IF(L158&gt;0,ROUND(M158/L158,4),""))</f>
        <v/>
      </c>
    </row>
    <row r="159">
      <c r="A159" s="5" t="n"/>
      <c r="B159" s="6" t="n"/>
      <c r="C159" s="6" t="n"/>
      <c r="D159" s="6" t="n"/>
      <c r="E159" s="6" t="n"/>
      <c r="F159" s="7" t="n"/>
      <c r="G159" s="8">
        <f>IF(OR(B159="",E159=""),"",IF(C159="Entrada",E159,0))</f>
        <v/>
      </c>
      <c r="H159" s="8">
        <f>IF(OR(B159="",E159=""),"",IF(C159="Salida",E159,0))</f>
        <v/>
      </c>
      <c r="I159" s="9">
        <f>IF(G159="","",G159*IF(F159="",0,F159))</f>
        <v/>
      </c>
      <c r="J159" s="10">
        <f>IF(OR(H159="",H159=0),"",IFERROR(ROUND((SUMIFS(I$1:I158,B$1:B158,B159)-SUMIFS(K$1:K158,B$1:B158,B159))/(SUMIFS(G$1:G158,B$1:B158,B159)-SUMIFS(H$1:H158,B$1:B158,B159)),4),0))</f>
        <v/>
      </c>
      <c r="K159" s="9">
        <f>IF(H159="","",IF(H159=0,0,ROUND(H159*J159,2)))</f>
        <v/>
      </c>
      <c r="L159" s="8">
        <f>IF(OR(B159="",E159=""),"",SUMIFS(G$2:G159,B$2:B159,B159)-SUMIFS(H$2:H159,B$2:B159,B159))</f>
        <v/>
      </c>
      <c r="M159" s="9">
        <f>IF(L159="","",ROUND(SUMIFS(I$2:I159,B$2:B159,B159)-SUMIFS(K$2:K159,B$2:B159,B159),2))</f>
        <v/>
      </c>
      <c r="N159" s="10">
        <f>IF(L159="","",IF(L159&gt;0,ROUND(M159/L159,4),""))</f>
        <v/>
      </c>
    </row>
    <row r="160">
      <c r="A160" s="5" t="n"/>
      <c r="B160" s="6" t="n"/>
      <c r="C160" s="6" t="n"/>
      <c r="D160" s="6" t="n"/>
      <c r="E160" s="6" t="n"/>
      <c r="F160" s="7" t="n"/>
      <c r="G160" s="8">
        <f>IF(OR(B160="",E160=""),"",IF(C160="Entrada",E160,0))</f>
        <v/>
      </c>
      <c r="H160" s="8">
        <f>IF(OR(B160="",E160=""),"",IF(C160="Salida",E160,0))</f>
        <v/>
      </c>
      <c r="I160" s="9">
        <f>IF(G160="","",G160*IF(F160="",0,F160))</f>
        <v/>
      </c>
      <c r="J160" s="10">
        <f>IF(OR(H160="",H160=0),"",IFERROR(ROUND((SUMIFS(I$1:I159,B$1:B159,B160)-SUMIFS(K$1:K159,B$1:B159,B160))/(SUMIFS(G$1:G159,B$1:B159,B160)-SUMIFS(H$1:H159,B$1:B159,B160)),4),0))</f>
        <v/>
      </c>
      <c r="K160" s="9">
        <f>IF(H160="","",IF(H160=0,0,ROUND(H160*J160,2)))</f>
        <v/>
      </c>
      <c r="L160" s="8">
        <f>IF(OR(B160="",E160=""),"",SUMIFS(G$2:G160,B$2:B160,B160)-SUMIFS(H$2:H160,B$2:B160,B160))</f>
        <v/>
      </c>
      <c r="M160" s="9">
        <f>IF(L160="","",ROUND(SUMIFS(I$2:I160,B$2:B160,B160)-SUMIFS(K$2:K160,B$2:B160,B160),2))</f>
        <v/>
      </c>
      <c r="N160" s="10">
        <f>IF(L160="","",IF(L160&gt;0,ROUND(M160/L160,4),""))</f>
        <v/>
      </c>
    </row>
    <row r="161">
      <c r="A161" s="5" t="n"/>
      <c r="B161" s="6" t="n"/>
      <c r="C161" s="6" t="n"/>
      <c r="D161" s="6" t="n"/>
      <c r="E161" s="6" t="n"/>
      <c r="F161" s="7" t="n"/>
      <c r="G161" s="8">
        <f>IF(OR(B161="",E161=""),"",IF(C161="Entrada",E161,0))</f>
        <v/>
      </c>
      <c r="H161" s="8">
        <f>IF(OR(B161="",E161=""),"",IF(C161="Salida",E161,0))</f>
        <v/>
      </c>
      <c r="I161" s="9">
        <f>IF(G161="","",G161*IF(F161="",0,F161))</f>
        <v/>
      </c>
      <c r="J161" s="10">
        <f>IF(OR(H161="",H161=0),"",IFERROR(ROUND((SUMIFS(I$1:I160,B$1:B160,B161)-SUMIFS(K$1:K160,B$1:B160,B161))/(SUMIFS(G$1:G160,B$1:B160,B161)-SUMIFS(H$1:H160,B$1:B160,B161)),4),0))</f>
        <v/>
      </c>
      <c r="K161" s="9">
        <f>IF(H161="","",IF(H161=0,0,ROUND(H161*J161,2)))</f>
        <v/>
      </c>
      <c r="L161" s="8">
        <f>IF(OR(B161="",E161=""),"",SUMIFS(G$2:G161,B$2:B161,B161)-SUMIFS(H$2:H161,B$2:B161,B161))</f>
        <v/>
      </c>
      <c r="M161" s="9">
        <f>IF(L161="","",ROUND(SUMIFS(I$2:I161,B$2:B161,B161)-SUMIFS(K$2:K161,B$2:B161,B161),2))</f>
        <v/>
      </c>
      <c r="N161" s="10">
        <f>IF(L161="","",IF(L161&gt;0,ROUND(M161/L161,4),""))</f>
        <v/>
      </c>
    </row>
    <row r="162">
      <c r="A162" s="5" t="n"/>
      <c r="B162" s="6" t="n"/>
      <c r="C162" s="6" t="n"/>
      <c r="D162" s="6" t="n"/>
      <c r="E162" s="6" t="n"/>
      <c r="F162" s="7" t="n"/>
      <c r="G162" s="8">
        <f>IF(OR(B162="",E162=""),"",IF(C162="Entrada",E162,0))</f>
        <v/>
      </c>
      <c r="H162" s="8">
        <f>IF(OR(B162="",E162=""),"",IF(C162="Salida",E162,0))</f>
        <v/>
      </c>
      <c r="I162" s="9">
        <f>IF(G162="","",G162*IF(F162="",0,F162))</f>
        <v/>
      </c>
      <c r="J162" s="10">
        <f>IF(OR(H162="",H162=0),"",IFERROR(ROUND((SUMIFS(I$1:I161,B$1:B161,B162)-SUMIFS(K$1:K161,B$1:B161,B162))/(SUMIFS(G$1:G161,B$1:B161,B162)-SUMIFS(H$1:H161,B$1:B161,B162)),4),0))</f>
        <v/>
      </c>
      <c r="K162" s="9">
        <f>IF(H162="","",IF(H162=0,0,ROUND(H162*J162,2)))</f>
        <v/>
      </c>
      <c r="L162" s="8">
        <f>IF(OR(B162="",E162=""),"",SUMIFS(G$2:G162,B$2:B162,B162)-SUMIFS(H$2:H162,B$2:B162,B162))</f>
        <v/>
      </c>
      <c r="M162" s="9">
        <f>IF(L162="","",ROUND(SUMIFS(I$2:I162,B$2:B162,B162)-SUMIFS(K$2:K162,B$2:B162,B162),2))</f>
        <v/>
      </c>
      <c r="N162" s="10">
        <f>IF(L162="","",IF(L162&gt;0,ROUND(M162/L162,4),""))</f>
        <v/>
      </c>
    </row>
    <row r="163">
      <c r="A163" s="5" t="n"/>
      <c r="B163" s="6" t="n"/>
      <c r="C163" s="6" t="n"/>
      <c r="D163" s="6" t="n"/>
      <c r="E163" s="6" t="n"/>
      <c r="F163" s="7" t="n"/>
      <c r="G163" s="8">
        <f>IF(OR(B163="",E163=""),"",IF(C163="Entrada",E163,0))</f>
        <v/>
      </c>
      <c r="H163" s="8">
        <f>IF(OR(B163="",E163=""),"",IF(C163="Salida",E163,0))</f>
        <v/>
      </c>
      <c r="I163" s="9">
        <f>IF(G163="","",G163*IF(F163="",0,F163))</f>
        <v/>
      </c>
      <c r="J163" s="10">
        <f>IF(OR(H163="",H163=0),"",IFERROR(ROUND((SUMIFS(I$1:I162,B$1:B162,B163)-SUMIFS(K$1:K162,B$1:B162,B163))/(SUMIFS(G$1:G162,B$1:B162,B163)-SUMIFS(H$1:H162,B$1:B162,B163)),4),0))</f>
        <v/>
      </c>
      <c r="K163" s="9">
        <f>IF(H163="","",IF(H163=0,0,ROUND(H163*J163,2)))</f>
        <v/>
      </c>
      <c r="L163" s="8">
        <f>IF(OR(B163="",E163=""),"",SUMIFS(G$2:G163,B$2:B163,B163)-SUMIFS(H$2:H163,B$2:B163,B163))</f>
        <v/>
      </c>
      <c r="M163" s="9">
        <f>IF(L163="","",ROUND(SUMIFS(I$2:I163,B$2:B163,B163)-SUMIFS(K$2:K163,B$2:B163,B163),2))</f>
        <v/>
      </c>
      <c r="N163" s="10">
        <f>IF(L163="","",IF(L163&gt;0,ROUND(M163/L163,4),""))</f>
        <v/>
      </c>
    </row>
    <row r="164">
      <c r="A164" s="5" t="n"/>
      <c r="B164" s="6" t="n"/>
      <c r="C164" s="6" t="n"/>
      <c r="D164" s="6" t="n"/>
      <c r="E164" s="6" t="n"/>
      <c r="F164" s="7" t="n"/>
      <c r="G164" s="8">
        <f>IF(OR(B164="",E164=""),"",IF(C164="Entrada",E164,0))</f>
        <v/>
      </c>
      <c r="H164" s="8">
        <f>IF(OR(B164="",E164=""),"",IF(C164="Salida",E164,0))</f>
        <v/>
      </c>
      <c r="I164" s="9">
        <f>IF(G164="","",G164*IF(F164="",0,F164))</f>
        <v/>
      </c>
      <c r="J164" s="10">
        <f>IF(OR(H164="",H164=0),"",IFERROR(ROUND((SUMIFS(I$1:I163,B$1:B163,B164)-SUMIFS(K$1:K163,B$1:B163,B164))/(SUMIFS(G$1:G163,B$1:B163,B164)-SUMIFS(H$1:H163,B$1:B163,B164)),4),0))</f>
        <v/>
      </c>
      <c r="K164" s="9">
        <f>IF(H164="","",IF(H164=0,0,ROUND(H164*J164,2)))</f>
        <v/>
      </c>
      <c r="L164" s="8">
        <f>IF(OR(B164="",E164=""),"",SUMIFS(G$2:G164,B$2:B164,B164)-SUMIFS(H$2:H164,B$2:B164,B164))</f>
        <v/>
      </c>
      <c r="M164" s="9">
        <f>IF(L164="","",ROUND(SUMIFS(I$2:I164,B$2:B164,B164)-SUMIFS(K$2:K164,B$2:B164,B164),2))</f>
        <v/>
      </c>
      <c r="N164" s="10">
        <f>IF(L164="","",IF(L164&gt;0,ROUND(M164/L164,4),""))</f>
        <v/>
      </c>
    </row>
    <row r="165">
      <c r="A165" s="5" t="n"/>
      <c r="B165" s="6" t="n"/>
      <c r="C165" s="6" t="n"/>
      <c r="D165" s="6" t="n"/>
      <c r="E165" s="6" t="n"/>
      <c r="F165" s="7" t="n"/>
      <c r="G165" s="8">
        <f>IF(OR(B165="",E165=""),"",IF(C165="Entrada",E165,0))</f>
        <v/>
      </c>
      <c r="H165" s="8">
        <f>IF(OR(B165="",E165=""),"",IF(C165="Salida",E165,0))</f>
        <v/>
      </c>
      <c r="I165" s="9">
        <f>IF(G165="","",G165*IF(F165="",0,F165))</f>
        <v/>
      </c>
      <c r="J165" s="10">
        <f>IF(OR(H165="",H165=0),"",IFERROR(ROUND((SUMIFS(I$1:I164,B$1:B164,B165)-SUMIFS(K$1:K164,B$1:B164,B165))/(SUMIFS(G$1:G164,B$1:B164,B165)-SUMIFS(H$1:H164,B$1:B164,B165)),4),0))</f>
        <v/>
      </c>
      <c r="K165" s="9">
        <f>IF(H165="","",IF(H165=0,0,ROUND(H165*J165,2)))</f>
        <v/>
      </c>
      <c r="L165" s="8">
        <f>IF(OR(B165="",E165=""),"",SUMIFS(G$2:G165,B$2:B165,B165)-SUMIFS(H$2:H165,B$2:B165,B165))</f>
        <v/>
      </c>
      <c r="M165" s="9">
        <f>IF(L165="","",ROUND(SUMIFS(I$2:I165,B$2:B165,B165)-SUMIFS(K$2:K165,B$2:B165,B165),2))</f>
        <v/>
      </c>
      <c r="N165" s="10">
        <f>IF(L165="","",IF(L165&gt;0,ROUND(M165/L165,4),""))</f>
        <v/>
      </c>
    </row>
    <row r="166">
      <c r="A166" s="5" t="n"/>
      <c r="B166" s="6" t="n"/>
      <c r="C166" s="6" t="n"/>
      <c r="D166" s="6" t="n"/>
      <c r="E166" s="6" t="n"/>
      <c r="F166" s="7" t="n"/>
      <c r="G166" s="8">
        <f>IF(OR(B166="",E166=""),"",IF(C166="Entrada",E166,0))</f>
        <v/>
      </c>
      <c r="H166" s="8">
        <f>IF(OR(B166="",E166=""),"",IF(C166="Salida",E166,0))</f>
        <v/>
      </c>
      <c r="I166" s="9">
        <f>IF(G166="","",G166*IF(F166="",0,F166))</f>
        <v/>
      </c>
      <c r="J166" s="10">
        <f>IF(OR(H166="",H166=0),"",IFERROR(ROUND((SUMIFS(I$1:I165,B$1:B165,B166)-SUMIFS(K$1:K165,B$1:B165,B166))/(SUMIFS(G$1:G165,B$1:B165,B166)-SUMIFS(H$1:H165,B$1:B165,B166)),4),0))</f>
        <v/>
      </c>
      <c r="K166" s="9">
        <f>IF(H166="","",IF(H166=0,0,ROUND(H166*J166,2)))</f>
        <v/>
      </c>
      <c r="L166" s="8">
        <f>IF(OR(B166="",E166=""),"",SUMIFS(G$2:G166,B$2:B166,B166)-SUMIFS(H$2:H166,B$2:B166,B166))</f>
        <v/>
      </c>
      <c r="M166" s="9">
        <f>IF(L166="","",ROUND(SUMIFS(I$2:I166,B$2:B166,B166)-SUMIFS(K$2:K166,B$2:B166,B166),2))</f>
        <v/>
      </c>
      <c r="N166" s="10">
        <f>IF(L166="","",IF(L166&gt;0,ROUND(M166/L166,4),""))</f>
        <v/>
      </c>
    </row>
    <row r="167">
      <c r="A167" s="5" t="n"/>
      <c r="B167" s="6" t="n"/>
      <c r="C167" s="6" t="n"/>
      <c r="D167" s="6" t="n"/>
      <c r="E167" s="6" t="n"/>
      <c r="F167" s="7" t="n"/>
      <c r="G167" s="8">
        <f>IF(OR(B167="",E167=""),"",IF(C167="Entrada",E167,0))</f>
        <v/>
      </c>
      <c r="H167" s="8">
        <f>IF(OR(B167="",E167=""),"",IF(C167="Salida",E167,0))</f>
        <v/>
      </c>
      <c r="I167" s="9">
        <f>IF(G167="","",G167*IF(F167="",0,F167))</f>
        <v/>
      </c>
      <c r="J167" s="10">
        <f>IF(OR(H167="",H167=0),"",IFERROR(ROUND((SUMIFS(I$1:I166,B$1:B166,B167)-SUMIFS(K$1:K166,B$1:B166,B167))/(SUMIFS(G$1:G166,B$1:B166,B167)-SUMIFS(H$1:H166,B$1:B166,B167)),4),0))</f>
        <v/>
      </c>
      <c r="K167" s="9">
        <f>IF(H167="","",IF(H167=0,0,ROUND(H167*J167,2)))</f>
        <v/>
      </c>
      <c r="L167" s="8">
        <f>IF(OR(B167="",E167=""),"",SUMIFS(G$2:G167,B$2:B167,B167)-SUMIFS(H$2:H167,B$2:B167,B167))</f>
        <v/>
      </c>
      <c r="M167" s="9">
        <f>IF(L167="","",ROUND(SUMIFS(I$2:I167,B$2:B167,B167)-SUMIFS(K$2:K167,B$2:B167,B167),2))</f>
        <v/>
      </c>
      <c r="N167" s="10">
        <f>IF(L167="","",IF(L167&gt;0,ROUND(M167/L167,4),""))</f>
        <v/>
      </c>
    </row>
    <row r="168">
      <c r="A168" s="5" t="n"/>
      <c r="B168" s="6" t="n"/>
      <c r="C168" s="6" t="n"/>
      <c r="D168" s="6" t="n"/>
      <c r="E168" s="6" t="n"/>
      <c r="F168" s="7" t="n"/>
      <c r="G168" s="8">
        <f>IF(OR(B168="",E168=""),"",IF(C168="Entrada",E168,0))</f>
        <v/>
      </c>
      <c r="H168" s="8">
        <f>IF(OR(B168="",E168=""),"",IF(C168="Salida",E168,0))</f>
        <v/>
      </c>
      <c r="I168" s="9">
        <f>IF(G168="","",G168*IF(F168="",0,F168))</f>
        <v/>
      </c>
      <c r="J168" s="10">
        <f>IF(OR(H168="",H168=0),"",IFERROR(ROUND((SUMIFS(I$1:I167,B$1:B167,B168)-SUMIFS(K$1:K167,B$1:B167,B168))/(SUMIFS(G$1:G167,B$1:B167,B168)-SUMIFS(H$1:H167,B$1:B167,B168)),4),0))</f>
        <v/>
      </c>
      <c r="K168" s="9">
        <f>IF(H168="","",IF(H168=0,0,ROUND(H168*J168,2)))</f>
        <v/>
      </c>
      <c r="L168" s="8">
        <f>IF(OR(B168="",E168=""),"",SUMIFS(G$2:G168,B$2:B168,B168)-SUMIFS(H$2:H168,B$2:B168,B168))</f>
        <v/>
      </c>
      <c r="M168" s="9">
        <f>IF(L168="","",ROUND(SUMIFS(I$2:I168,B$2:B168,B168)-SUMIFS(K$2:K168,B$2:B168,B168),2))</f>
        <v/>
      </c>
      <c r="N168" s="10">
        <f>IF(L168="","",IF(L168&gt;0,ROUND(M168/L168,4),""))</f>
        <v/>
      </c>
    </row>
    <row r="169">
      <c r="A169" s="5" t="n"/>
      <c r="B169" s="6" t="n"/>
      <c r="C169" s="6" t="n"/>
      <c r="D169" s="6" t="n"/>
      <c r="E169" s="6" t="n"/>
      <c r="F169" s="7" t="n"/>
      <c r="G169" s="8">
        <f>IF(OR(B169="",E169=""),"",IF(C169="Entrada",E169,0))</f>
        <v/>
      </c>
      <c r="H169" s="8">
        <f>IF(OR(B169="",E169=""),"",IF(C169="Salida",E169,0))</f>
        <v/>
      </c>
      <c r="I169" s="9">
        <f>IF(G169="","",G169*IF(F169="",0,F169))</f>
        <v/>
      </c>
      <c r="J169" s="10">
        <f>IF(OR(H169="",H169=0),"",IFERROR(ROUND((SUMIFS(I$1:I168,B$1:B168,B169)-SUMIFS(K$1:K168,B$1:B168,B169))/(SUMIFS(G$1:G168,B$1:B168,B169)-SUMIFS(H$1:H168,B$1:B168,B169)),4),0))</f>
        <v/>
      </c>
      <c r="K169" s="9">
        <f>IF(H169="","",IF(H169=0,0,ROUND(H169*J169,2)))</f>
        <v/>
      </c>
      <c r="L169" s="8">
        <f>IF(OR(B169="",E169=""),"",SUMIFS(G$2:G169,B$2:B169,B169)-SUMIFS(H$2:H169,B$2:B169,B169))</f>
        <v/>
      </c>
      <c r="M169" s="9">
        <f>IF(L169="","",ROUND(SUMIFS(I$2:I169,B$2:B169,B169)-SUMIFS(K$2:K169,B$2:B169,B169),2))</f>
        <v/>
      </c>
      <c r="N169" s="10">
        <f>IF(L169="","",IF(L169&gt;0,ROUND(M169/L169,4),""))</f>
        <v/>
      </c>
    </row>
    <row r="170">
      <c r="A170" s="5" t="n"/>
      <c r="B170" s="6" t="n"/>
      <c r="C170" s="6" t="n"/>
      <c r="D170" s="6" t="n"/>
      <c r="E170" s="6" t="n"/>
      <c r="F170" s="7" t="n"/>
      <c r="G170" s="8">
        <f>IF(OR(B170="",E170=""),"",IF(C170="Entrada",E170,0))</f>
        <v/>
      </c>
      <c r="H170" s="8">
        <f>IF(OR(B170="",E170=""),"",IF(C170="Salida",E170,0))</f>
        <v/>
      </c>
      <c r="I170" s="9">
        <f>IF(G170="","",G170*IF(F170="",0,F170))</f>
        <v/>
      </c>
      <c r="J170" s="10">
        <f>IF(OR(H170="",H170=0),"",IFERROR(ROUND((SUMIFS(I$1:I169,B$1:B169,B170)-SUMIFS(K$1:K169,B$1:B169,B170))/(SUMIFS(G$1:G169,B$1:B169,B170)-SUMIFS(H$1:H169,B$1:B169,B170)),4),0))</f>
        <v/>
      </c>
      <c r="K170" s="9">
        <f>IF(H170="","",IF(H170=0,0,ROUND(H170*J170,2)))</f>
        <v/>
      </c>
      <c r="L170" s="8">
        <f>IF(OR(B170="",E170=""),"",SUMIFS(G$2:G170,B$2:B170,B170)-SUMIFS(H$2:H170,B$2:B170,B170))</f>
        <v/>
      </c>
      <c r="M170" s="9">
        <f>IF(L170="","",ROUND(SUMIFS(I$2:I170,B$2:B170,B170)-SUMIFS(K$2:K170,B$2:B170,B170),2))</f>
        <v/>
      </c>
      <c r="N170" s="10">
        <f>IF(L170="","",IF(L170&gt;0,ROUND(M170/L170,4),""))</f>
        <v/>
      </c>
    </row>
    <row r="171">
      <c r="A171" s="5" t="n"/>
      <c r="B171" s="6" t="n"/>
      <c r="C171" s="6" t="n"/>
      <c r="D171" s="6" t="n"/>
      <c r="E171" s="6" t="n"/>
      <c r="F171" s="7" t="n"/>
      <c r="G171" s="8">
        <f>IF(OR(B171="",E171=""),"",IF(C171="Entrada",E171,0))</f>
        <v/>
      </c>
      <c r="H171" s="8">
        <f>IF(OR(B171="",E171=""),"",IF(C171="Salida",E171,0))</f>
        <v/>
      </c>
      <c r="I171" s="9">
        <f>IF(G171="","",G171*IF(F171="",0,F171))</f>
        <v/>
      </c>
      <c r="J171" s="10">
        <f>IF(OR(H171="",H171=0),"",IFERROR(ROUND((SUMIFS(I$1:I170,B$1:B170,B171)-SUMIFS(K$1:K170,B$1:B170,B171))/(SUMIFS(G$1:G170,B$1:B170,B171)-SUMIFS(H$1:H170,B$1:B170,B171)),4),0))</f>
        <v/>
      </c>
      <c r="K171" s="9">
        <f>IF(H171="","",IF(H171=0,0,ROUND(H171*J171,2)))</f>
        <v/>
      </c>
      <c r="L171" s="8">
        <f>IF(OR(B171="",E171=""),"",SUMIFS(G$2:G171,B$2:B171,B171)-SUMIFS(H$2:H171,B$2:B171,B171))</f>
        <v/>
      </c>
      <c r="M171" s="9">
        <f>IF(L171="","",ROUND(SUMIFS(I$2:I171,B$2:B171,B171)-SUMIFS(K$2:K171,B$2:B171,B171),2))</f>
        <v/>
      </c>
      <c r="N171" s="10">
        <f>IF(L171="","",IF(L171&gt;0,ROUND(M171/L171,4),""))</f>
        <v/>
      </c>
    </row>
    <row r="172">
      <c r="A172" s="5" t="n"/>
      <c r="B172" s="6" t="n"/>
      <c r="C172" s="6" t="n"/>
      <c r="D172" s="6" t="n"/>
      <c r="E172" s="6" t="n"/>
      <c r="F172" s="7" t="n"/>
      <c r="G172" s="8">
        <f>IF(OR(B172="",E172=""),"",IF(C172="Entrada",E172,0))</f>
        <v/>
      </c>
      <c r="H172" s="8">
        <f>IF(OR(B172="",E172=""),"",IF(C172="Salida",E172,0))</f>
        <v/>
      </c>
      <c r="I172" s="9">
        <f>IF(G172="","",G172*IF(F172="",0,F172))</f>
        <v/>
      </c>
      <c r="J172" s="10">
        <f>IF(OR(H172="",H172=0),"",IFERROR(ROUND((SUMIFS(I$1:I171,B$1:B171,B172)-SUMIFS(K$1:K171,B$1:B171,B172))/(SUMIFS(G$1:G171,B$1:B171,B172)-SUMIFS(H$1:H171,B$1:B171,B172)),4),0))</f>
        <v/>
      </c>
      <c r="K172" s="9">
        <f>IF(H172="","",IF(H172=0,0,ROUND(H172*J172,2)))</f>
        <v/>
      </c>
      <c r="L172" s="8">
        <f>IF(OR(B172="",E172=""),"",SUMIFS(G$2:G172,B$2:B172,B172)-SUMIFS(H$2:H172,B$2:B172,B172))</f>
        <v/>
      </c>
      <c r="M172" s="9">
        <f>IF(L172="","",ROUND(SUMIFS(I$2:I172,B$2:B172,B172)-SUMIFS(K$2:K172,B$2:B172,B172),2))</f>
        <v/>
      </c>
      <c r="N172" s="10">
        <f>IF(L172="","",IF(L172&gt;0,ROUND(M172/L172,4),""))</f>
        <v/>
      </c>
    </row>
    <row r="173">
      <c r="A173" s="5" t="n"/>
      <c r="B173" s="6" t="n"/>
      <c r="C173" s="6" t="n"/>
      <c r="D173" s="6" t="n"/>
      <c r="E173" s="6" t="n"/>
      <c r="F173" s="7" t="n"/>
      <c r="G173" s="8">
        <f>IF(OR(B173="",E173=""),"",IF(C173="Entrada",E173,0))</f>
        <v/>
      </c>
      <c r="H173" s="8">
        <f>IF(OR(B173="",E173=""),"",IF(C173="Salida",E173,0))</f>
        <v/>
      </c>
      <c r="I173" s="9">
        <f>IF(G173="","",G173*IF(F173="",0,F173))</f>
        <v/>
      </c>
      <c r="J173" s="10">
        <f>IF(OR(H173="",H173=0),"",IFERROR(ROUND((SUMIFS(I$1:I172,B$1:B172,B173)-SUMIFS(K$1:K172,B$1:B172,B173))/(SUMIFS(G$1:G172,B$1:B172,B173)-SUMIFS(H$1:H172,B$1:B172,B173)),4),0))</f>
        <v/>
      </c>
      <c r="K173" s="9">
        <f>IF(H173="","",IF(H173=0,0,ROUND(H173*J173,2)))</f>
        <v/>
      </c>
      <c r="L173" s="8">
        <f>IF(OR(B173="",E173=""),"",SUMIFS(G$2:G173,B$2:B173,B173)-SUMIFS(H$2:H173,B$2:B173,B173))</f>
        <v/>
      </c>
      <c r="M173" s="9">
        <f>IF(L173="","",ROUND(SUMIFS(I$2:I173,B$2:B173,B173)-SUMIFS(K$2:K173,B$2:B173,B173),2))</f>
        <v/>
      </c>
      <c r="N173" s="10">
        <f>IF(L173="","",IF(L173&gt;0,ROUND(M173/L173,4),""))</f>
        <v/>
      </c>
    </row>
    <row r="174">
      <c r="A174" s="5" t="n"/>
      <c r="B174" s="6" t="n"/>
      <c r="C174" s="6" t="n"/>
      <c r="D174" s="6" t="n"/>
      <c r="E174" s="6" t="n"/>
      <c r="F174" s="7" t="n"/>
      <c r="G174" s="8">
        <f>IF(OR(B174="",E174=""),"",IF(C174="Entrada",E174,0))</f>
        <v/>
      </c>
      <c r="H174" s="8">
        <f>IF(OR(B174="",E174=""),"",IF(C174="Salida",E174,0))</f>
        <v/>
      </c>
      <c r="I174" s="9">
        <f>IF(G174="","",G174*IF(F174="",0,F174))</f>
        <v/>
      </c>
      <c r="J174" s="10">
        <f>IF(OR(H174="",H174=0),"",IFERROR(ROUND((SUMIFS(I$1:I173,B$1:B173,B174)-SUMIFS(K$1:K173,B$1:B173,B174))/(SUMIFS(G$1:G173,B$1:B173,B174)-SUMIFS(H$1:H173,B$1:B173,B174)),4),0))</f>
        <v/>
      </c>
      <c r="K174" s="9">
        <f>IF(H174="","",IF(H174=0,0,ROUND(H174*J174,2)))</f>
        <v/>
      </c>
      <c r="L174" s="8">
        <f>IF(OR(B174="",E174=""),"",SUMIFS(G$2:G174,B$2:B174,B174)-SUMIFS(H$2:H174,B$2:B174,B174))</f>
        <v/>
      </c>
      <c r="M174" s="9">
        <f>IF(L174="","",ROUND(SUMIFS(I$2:I174,B$2:B174,B174)-SUMIFS(K$2:K174,B$2:B174,B174),2))</f>
        <v/>
      </c>
      <c r="N174" s="10">
        <f>IF(L174="","",IF(L174&gt;0,ROUND(M174/L174,4),""))</f>
        <v/>
      </c>
    </row>
    <row r="175">
      <c r="A175" s="5" t="n"/>
      <c r="B175" s="6" t="n"/>
      <c r="C175" s="6" t="n"/>
      <c r="D175" s="6" t="n"/>
      <c r="E175" s="6" t="n"/>
      <c r="F175" s="7" t="n"/>
      <c r="G175" s="8">
        <f>IF(OR(B175="",E175=""),"",IF(C175="Entrada",E175,0))</f>
        <v/>
      </c>
      <c r="H175" s="8">
        <f>IF(OR(B175="",E175=""),"",IF(C175="Salida",E175,0))</f>
        <v/>
      </c>
      <c r="I175" s="9">
        <f>IF(G175="","",G175*IF(F175="",0,F175))</f>
        <v/>
      </c>
      <c r="J175" s="10">
        <f>IF(OR(H175="",H175=0),"",IFERROR(ROUND((SUMIFS(I$1:I174,B$1:B174,B175)-SUMIFS(K$1:K174,B$1:B174,B175))/(SUMIFS(G$1:G174,B$1:B174,B175)-SUMIFS(H$1:H174,B$1:B174,B175)),4),0))</f>
        <v/>
      </c>
      <c r="K175" s="9">
        <f>IF(H175="","",IF(H175=0,0,ROUND(H175*J175,2)))</f>
        <v/>
      </c>
      <c r="L175" s="8">
        <f>IF(OR(B175="",E175=""),"",SUMIFS(G$2:G175,B$2:B175,B175)-SUMIFS(H$2:H175,B$2:B175,B175))</f>
        <v/>
      </c>
      <c r="M175" s="9">
        <f>IF(L175="","",ROUND(SUMIFS(I$2:I175,B$2:B175,B175)-SUMIFS(K$2:K175,B$2:B175,B175),2))</f>
        <v/>
      </c>
      <c r="N175" s="10">
        <f>IF(L175="","",IF(L175&gt;0,ROUND(M175/L175,4),""))</f>
        <v/>
      </c>
    </row>
    <row r="176">
      <c r="A176" s="5" t="n"/>
      <c r="B176" s="6" t="n"/>
      <c r="C176" s="6" t="n"/>
      <c r="D176" s="6" t="n"/>
      <c r="E176" s="6" t="n"/>
      <c r="F176" s="7" t="n"/>
      <c r="G176" s="8">
        <f>IF(OR(B176="",E176=""),"",IF(C176="Entrada",E176,0))</f>
        <v/>
      </c>
      <c r="H176" s="8">
        <f>IF(OR(B176="",E176=""),"",IF(C176="Salida",E176,0))</f>
        <v/>
      </c>
      <c r="I176" s="9">
        <f>IF(G176="","",G176*IF(F176="",0,F176))</f>
        <v/>
      </c>
      <c r="J176" s="10">
        <f>IF(OR(H176="",H176=0),"",IFERROR(ROUND((SUMIFS(I$1:I175,B$1:B175,B176)-SUMIFS(K$1:K175,B$1:B175,B176))/(SUMIFS(G$1:G175,B$1:B175,B176)-SUMIFS(H$1:H175,B$1:B175,B176)),4),0))</f>
        <v/>
      </c>
      <c r="K176" s="9">
        <f>IF(H176="","",IF(H176=0,0,ROUND(H176*J176,2)))</f>
        <v/>
      </c>
      <c r="L176" s="8">
        <f>IF(OR(B176="",E176=""),"",SUMIFS(G$2:G176,B$2:B176,B176)-SUMIFS(H$2:H176,B$2:B176,B176))</f>
        <v/>
      </c>
      <c r="M176" s="9">
        <f>IF(L176="","",ROUND(SUMIFS(I$2:I176,B$2:B176,B176)-SUMIFS(K$2:K176,B$2:B176,B176),2))</f>
        <v/>
      </c>
      <c r="N176" s="10">
        <f>IF(L176="","",IF(L176&gt;0,ROUND(M176/L176,4),""))</f>
        <v/>
      </c>
    </row>
    <row r="177">
      <c r="A177" s="5" t="n"/>
      <c r="B177" s="6" t="n"/>
      <c r="C177" s="6" t="n"/>
      <c r="D177" s="6" t="n"/>
      <c r="E177" s="6" t="n"/>
      <c r="F177" s="7" t="n"/>
      <c r="G177" s="8">
        <f>IF(OR(B177="",E177=""),"",IF(C177="Entrada",E177,0))</f>
        <v/>
      </c>
      <c r="H177" s="8">
        <f>IF(OR(B177="",E177=""),"",IF(C177="Salida",E177,0))</f>
        <v/>
      </c>
      <c r="I177" s="9">
        <f>IF(G177="","",G177*IF(F177="",0,F177))</f>
        <v/>
      </c>
      <c r="J177" s="10">
        <f>IF(OR(H177="",H177=0),"",IFERROR(ROUND((SUMIFS(I$1:I176,B$1:B176,B177)-SUMIFS(K$1:K176,B$1:B176,B177))/(SUMIFS(G$1:G176,B$1:B176,B177)-SUMIFS(H$1:H176,B$1:B176,B177)),4),0))</f>
        <v/>
      </c>
      <c r="K177" s="9">
        <f>IF(H177="","",IF(H177=0,0,ROUND(H177*J177,2)))</f>
        <v/>
      </c>
      <c r="L177" s="8">
        <f>IF(OR(B177="",E177=""),"",SUMIFS(G$2:G177,B$2:B177,B177)-SUMIFS(H$2:H177,B$2:B177,B177))</f>
        <v/>
      </c>
      <c r="M177" s="9">
        <f>IF(L177="","",ROUND(SUMIFS(I$2:I177,B$2:B177,B177)-SUMIFS(K$2:K177,B$2:B177,B177),2))</f>
        <v/>
      </c>
      <c r="N177" s="10">
        <f>IF(L177="","",IF(L177&gt;0,ROUND(M177/L177,4),""))</f>
        <v/>
      </c>
    </row>
    <row r="178">
      <c r="A178" s="5" t="n"/>
      <c r="B178" s="6" t="n"/>
      <c r="C178" s="6" t="n"/>
      <c r="D178" s="6" t="n"/>
      <c r="E178" s="6" t="n"/>
      <c r="F178" s="7" t="n"/>
      <c r="G178" s="8">
        <f>IF(OR(B178="",E178=""),"",IF(C178="Entrada",E178,0))</f>
        <v/>
      </c>
      <c r="H178" s="8">
        <f>IF(OR(B178="",E178=""),"",IF(C178="Salida",E178,0))</f>
        <v/>
      </c>
      <c r="I178" s="9">
        <f>IF(G178="","",G178*IF(F178="",0,F178))</f>
        <v/>
      </c>
      <c r="J178" s="10">
        <f>IF(OR(H178="",H178=0),"",IFERROR(ROUND((SUMIFS(I$1:I177,B$1:B177,B178)-SUMIFS(K$1:K177,B$1:B177,B178))/(SUMIFS(G$1:G177,B$1:B177,B178)-SUMIFS(H$1:H177,B$1:B177,B178)),4),0))</f>
        <v/>
      </c>
      <c r="K178" s="9">
        <f>IF(H178="","",IF(H178=0,0,ROUND(H178*J178,2)))</f>
        <v/>
      </c>
      <c r="L178" s="8">
        <f>IF(OR(B178="",E178=""),"",SUMIFS(G$2:G178,B$2:B178,B178)-SUMIFS(H$2:H178,B$2:B178,B178))</f>
        <v/>
      </c>
      <c r="M178" s="9">
        <f>IF(L178="","",ROUND(SUMIFS(I$2:I178,B$2:B178,B178)-SUMIFS(K$2:K178,B$2:B178,B178),2))</f>
        <v/>
      </c>
      <c r="N178" s="10">
        <f>IF(L178="","",IF(L178&gt;0,ROUND(M178/L178,4),""))</f>
        <v/>
      </c>
    </row>
    <row r="179">
      <c r="A179" s="5" t="n"/>
      <c r="B179" s="6" t="n"/>
      <c r="C179" s="6" t="n"/>
      <c r="D179" s="6" t="n"/>
      <c r="E179" s="6" t="n"/>
      <c r="F179" s="7" t="n"/>
      <c r="G179" s="8">
        <f>IF(OR(B179="",E179=""),"",IF(C179="Entrada",E179,0))</f>
        <v/>
      </c>
      <c r="H179" s="8">
        <f>IF(OR(B179="",E179=""),"",IF(C179="Salida",E179,0))</f>
        <v/>
      </c>
      <c r="I179" s="9">
        <f>IF(G179="","",G179*IF(F179="",0,F179))</f>
        <v/>
      </c>
      <c r="J179" s="10">
        <f>IF(OR(H179="",H179=0),"",IFERROR(ROUND((SUMIFS(I$1:I178,B$1:B178,B179)-SUMIFS(K$1:K178,B$1:B178,B179))/(SUMIFS(G$1:G178,B$1:B178,B179)-SUMIFS(H$1:H178,B$1:B178,B179)),4),0))</f>
        <v/>
      </c>
      <c r="K179" s="9">
        <f>IF(H179="","",IF(H179=0,0,ROUND(H179*J179,2)))</f>
        <v/>
      </c>
      <c r="L179" s="8">
        <f>IF(OR(B179="",E179=""),"",SUMIFS(G$2:G179,B$2:B179,B179)-SUMIFS(H$2:H179,B$2:B179,B179))</f>
        <v/>
      </c>
      <c r="M179" s="9">
        <f>IF(L179="","",ROUND(SUMIFS(I$2:I179,B$2:B179,B179)-SUMIFS(K$2:K179,B$2:B179,B179),2))</f>
        <v/>
      </c>
      <c r="N179" s="10">
        <f>IF(L179="","",IF(L179&gt;0,ROUND(M179/L179,4),""))</f>
        <v/>
      </c>
    </row>
    <row r="180">
      <c r="A180" s="5" t="n"/>
      <c r="B180" s="6" t="n"/>
      <c r="C180" s="6" t="n"/>
      <c r="D180" s="6" t="n"/>
      <c r="E180" s="6" t="n"/>
      <c r="F180" s="7" t="n"/>
      <c r="G180" s="8">
        <f>IF(OR(B180="",E180=""),"",IF(C180="Entrada",E180,0))</f>
        <v/>
      </c>
      <c r="H180" s="8">
        <f>IF(OR(B180="",E180=""),"",IF(C180="Salida",E180,0))</f>
        <v/>
      </c>
      <c r="I180" s="9">
        <f>IF(G180="","",G180*IF(F180="",0,F180))</f>
        <v/>
      </c>
      <c r="J180" s="10">
        <f>IF(OR(H180="",H180=0),"",IFERROR(ROUND((SUMIFS(I$1:I179,B$1:B179,B180)-SUMIFS(K$1:K179,B$1:B179,B180))/(SUMIFS(G$1:G179,B$1:B179,B180)-SUMIFS(H$1:H179,B$1:B179,B180)),4),0))</f>
        <v/>
      </c>
      <c r="K180" s="9">
        <f>IF(H180="","",IF(H180=0,0,ROUND(H180*J180,2)))</f>
        <v/>
      </c>
      <c r="L180" s="8">
        <f>IF(OR(B180="",E180=""),"",SUMIFS(G$2:G180,B$2:B180,B180)-SUMIFS(H$2:H180,B$2:B180,B180))</f>
        <v/>
      </c>
      <c r="M180" s="9">
        <f>IF(L180="","",ROUND(SUMIFS(I$2:I180,B$2:B180,B180)-SUMIFS(K$2:K180,B$2:B180,B180),2))</f>
        <v/>
      </c>
      <c r="N180" s="10">
        <f>IF(L180="","",IF(L180&gt;0,ROUND(M180/L180,4),""))</f>
        <v/>
      </c>
    </row>
    <row r="181">
      <c r="A181" s="5" t="n"/>
      <c r="B181" s="6" t="n"/>
      <c r="C181" s="6" t="n"/>
      <c r="D181" s="6" t="n"/>
      <c r="E181" s="6" t="n"/>
      <c r="F181" s="7" t="n"/>
      <c r="G181" s="8">
        <f>IF(OR(B181="",E181=""),"",IF(C181="Entrada",E181,0))</f>
        <v/>
      </c>
      <c r="H181" s="8">
        <f>IF(OR(B181="",E181=""),"",IF(C181="Salida",E181,0))</f>
        <v/>
      </c>
      <c r="I181" s="9">
        <f>IF(G181="","",G181*IF(F181="",0,F181))</f>
        <v/>
      </c>
      <c r="J181" s="10">
        <f>IF(OR(H181="",H181=0),"",IFERROR(ROUND((SUMIFS(I$1:I180,B$1:B180,B181)-SUMIFS(K$1:K180,B$1:B180,B181))/(SUMIFS(G$1:G180,B$1:B180,B181)-SUMIFS(H$1:H180,B$1:B180,B181)),4),0))</f>
        <v/>
      </c>
      <c r="K181" s="9">
        <f>IF(H181="","",IF(H181=0,0,ROUND(H181*J181,2)))</f>
        <v/>
      </c>
      <c r="L181" s="8">
        <f>IF(OR(B181="",E181=""),"",SUMIFS(G$2:G181,B$2:B181,B181)-SUMIFS(H$2:H181,B$2:B181,B181))</f>
        <v/>
      </c>
      <c r="M181" s="9">
        <f>IF(L181="","",ROUND(SUMIFS(I$2:I181,B$2:B181,B181)-SUMIFS(K$2:K181,B$2:B181,B181),2))</f>
        <v/>
      </c>
      <c r="N181" s="10">
        <f>IF(L181="","",IF(L181&gt;0,ROUND(M181/L181,4),""))</f>
        <v/>
      </c>
    </row>
    <row r="182">
      <c r="A182" s="5" t="n"/>
      <c r="B182" s="6" t="n"/>
      <c r="C182" s="6" t="n"/>
      <c r="D182" s="6" t="n"/>
      <c r="E182" s="6" t="n"/>
      <c r="F182" s="7" t="n"/>
      <c r="G182" s="8">
        <f>IF(OR(B182="",E182=""),"",IF(C182="Entrada",E182,0))</f>
        <v/>
      </c>
      <c r="H182" s="8">
        <f>IF(OR(B182="",E182=""),"",IF(C182="Salida",E182,0))</f>
        <v/>
      </c>
      <c r="I182" s="9">
        <f>IF(G182="","",G182*IF(F182="",0,F182))</f>
        <v/>
      </c>
      <c r="J182" s="10">
        <f>IF(OR(H182="",H182=0),"",IFERROR(ROUND((SUMIFS(I$1:I181,B$1:B181,B182)-SUMIFS(K$1:K181,B$1:B181,B182))/(SUMIFS(G$1:G181,B$1:B181,B182)-SUMIFS(H$1:H181,B$1:B181,B182)),4),0))</f>
        <v/>
      </c>
      <c r="K182" s="9">
        <f>IF(H182="","",IF(H182=0,0,ROUND(H182*J182,2)))</f>
        <v/>
      </c>
      <c r="L182" s="8">
        <f>IF(OR(B182="",E182=""),"",SUMIFS(G$2:G182,B$2:B182,B182)-SUMIFS(H$2:H182,B$2:B182,B182))</f>
        <v/>
      </c>
      <c r="M182" s="9">
        <f>IF(L182="","",ROUND(SUMIFS(I$2:I182,B$2:B182,B182)-SUMIFS(K$2:K182,B$2:B182,B182),2))</f>
        <v/>
      </c>
      <c r="N182" s="10">
        <f>IF(L182="","",IF(L182&gt;0,ROUND(M182/L182,4),""))</f>
        <v/>
      </c>
    </row>
    <row r="183">
      <c r="A183" s="5" t="n"/>
      <c r="B183" s="6" t="n"/>
      <c r="C183" s="6" t="n"/>
      <c r="D183" s="6" t="n"/>
      <c r="E183" s="6" t="n"/>
      <c r="F183" s="7" t="n"/>
      <c r="G183" s="8">
        <f>IF(OR(B183="",E183=""),"",IF(C183="Entrada",E183,0))</f>
        <v/>
      </c>
      <c r="H183" s="8">
        <f>IF(OR(B183="",E183=""),"",IF(C183="Salida",E183,0))</f>
        <v/>
      </c>
      <c r="I183" s="9">
        <f>IF(G183="","",G183*IF(F183="",0,F183))</f>
        <v/>
      </c>
      <c r="J183" s="10">
        <f>IF(OR(H183="",H183=0),"",IFERROR(ROUND((SUMIFS(I$1:I182,B$1:B182,B183)-SUMIFS(K$1:K182,B$1:B182,B183))/(SUMIFS(G$1:G182,B$1:B182,B183)-SUMIFS(H$1:H182,B$1:B182,B183)),4),0))</f>
        <v/>
      </c>
      <c r="K183" s="9">
        <f>IF(H183="","",IF(H183=0,0,ROUND(H183*J183,2)))</f>
        <v/>
      </c>
      <c r="L183" s="8">
        <f>IF(OR(B183="",E183=""),"",SUMIFS(G$2:G183,B$2:B183,B183)-SUMIFS(H$2:H183,B$2:B183,B183))</f>
        <v/>
      </c>
      <c r="M183" s="9">
        <f>IF(L183="","",ROUND(SUMIFS(I$2:I183,B$2:B183,B183)-SUMIFS(K$2:K183,B$2:B183,B183),2))</f>
        <v/>
      </c>
      <c r="N183" s="10">
        <f>IF(L183="","",IF(L183&gt;0,ROUND(M183/L183,4),""))</f>
        <v/>
      </c>
    </row>
    <row r="184">
      <c r="A184" s="5" t="n"/>
      <c r="B184" s="6" t="n"/>
      <c r="C184" s="6" t="n"/>
      <c r="D184" s="6" t="n"/>
      <c r="E184" s="6" t="n"/>
      <c r="F184" s="7" t="n"/>
      <c r="G184" s="8">
        <f>IF(OR(B184="",E184=""),"",IF(C184="Entrada",E184,0))</f>
        <v/>
      </c>
      <c r="H184" s="8">
        <f>IF(OR(B184="",E184=""),"",IF(C184="Salida",E184,0))</f>
        <v/>
      </c>
      <c r="I184" s="9">
        <f>IF(G184="","",G184*IF(F184="",0,F184))</f>
        <v/>
      </c>
      <c r="J184" s="10">
        <f>IF(OR(H184="",H184=0),"",IFERROR(ROUND((SUMIFS(I$1:I183,B$1:B183,B184)-SUMIFS(K$1:K183,B$1:B183,B184))/(SUMIFS(G$1:G183,B$1:B183,B184)-SUMIFS(H$1:H183,B$1:B183,B184)),4),0))</f>
        <v/>
      </c>
      <c r="K184" s="9">
        <f>IF(H184="","",IF(H184=0,0,ROUND(H184*J184,2)))</f>
        <v/>
      </c>
      <c r="L184" s="8">
        <f>IF(OR(B184="",E184=""),"",SUMIFS(G$2:G184,B$2:B184,B184)-SUMIFS(H$2:H184,B$2:B184,B184))</f>
        <v/>
      </c>
      <c r="M184" s="9">
        <f>IF(L184="","",ROUND(SUMIFS(I$2:I184,B$2:B184,B184)-SUMIFS(K$2:K184,B$2:B184,B184),2))</f>
        <v/>
      </c>
      <c r="N184" s="10">
        <f>IF(L184="","",IF(L184&gt;0,ROUND(M184/L184,4),""))</f>
        <v/>
      </c>
    </row>
    <row r="185">
      <c r="A185" s="5" t="n"/>
      <c r="B185" s="6" t="n"/>
      <c r="C185" s="6" t="n"/>
      <c r="D185" s="6" t="n"/>
      <c r="E185" s="6" t="n"/>
      <c r="F185" s="7" t="n"/>
      <c r="G185" s="8">
        <f>IF(OR(B185="",E185=""),"",IF(C185="Entrada",E185,0))</f>
        <v/>
      </c>
      <c r="H185" s="8">
        <f>IF(OR(B185="",E185=""),"",IF(C185="Salida",E185,0))</f>
        <v/>
      </c>
      <c r="I185" s="9">
        <f>IF(G185="","",G185*IF(F185="",0,F185))</f>
        <v/>
      </c>
      <c r="J185" s="10">
        <f>IF(OR(H185="",H185=0),"",IFERROR(ROUND((SUMIFS(I$1:I184,B$1:B184,B185)-SUMIFS(K$1:K184,B$1:B184,B185))/(SUMIFS(G$1:G184,B$1:B184,B185)-SUMIFS(H$1:H184,B$1:B184,B185)),4),0))</f>
        <v/>
      </c>
      <c r="K185" s="9">
        <f>IF(H185="","",IF(H185=0,0,ROUND(H185*J185,2)))</f>
        <v/>
      </c>
      <c r="L185" s="8">
        <f>IF(OR(B185="",E185=""),"",SUMIFS(G$2:G185,B$2:B185,B185)-SUMIFS(H$2:H185,B$2:B185,B185))</f>
        <v/>
      </c>
      <c r="M185" s="9">
        <f>IF(L185="","",ROUND(SUMIFS(I$2:I185,B$2:B185,B185)-SUMIFS(K$2:K185,B$2:B185,B185),2))</f>
        <v/>
      </c>
      <c r="N185" s="10">
        <f>IF(L185="","",IF(L185&gt;0,ROUND(M185/L185,4),""))</f>
        <v/>
      </c>
    </row>
    <row r="186">
      <c r="A186" s="5" t="n"/>
      <c r="B186" s="6" t="n"/>
      <c r="C186" s="6" t="n"/>
      <c r="D186" s="6" t="n"/>
      <c r="E186" s="6" t="n"/>
      <c r="F186" s="7" t="n"/>
      <c r="G186" s="8">
        <f>IF(OR(B186="",E186=""),"",IF(C186="Entrada",E186,0))</f>
        <v/>
      </c>
      <c r="H186" s="8">
        <f>IF(OR(B186="",E186=""),"",IF(C186="Salida",E186,0))</f>
        <v/>
      </c>
      <c r="I186" s="9">
        <f>IF(G186="","",G186*IF(F186="",0,F186))</f>
        <v/>
      </c>
      <c r="J186" s="10">
        <f>IF(OR(H186="",H186=0),"",IFERROR(ROUND((SUMIFS(I$1:I185,B$1:B185,B186)-SUMIFS(K$1:K185,B$1:B185,B186))/(SUMIFS(G$1:G185,B$1:B185,B186)-SUMIFS(H$1:H185,B$1:B185,B186)),4),0))</f>
        <v/>
      </c>
      <c r="K186" s="9">
        <f>IF(H186="","",IF(H186=0,0,ROUND(H186*J186,2)))</f>
        <v/>
      </c>
      <c r="L186" s="8">
        <f>IF(OR(B186="",E186=""),"",SUMIFS(G$2:G186,B$2:B186,B186)-SUMIFS(H$2:H186,B$2:B186,B186))</f>
        <v/>
      </c>
      <c r="M186" s="9">
        <f>IF(L186="","",ROUND(SUMIFS(I$2:I186,B$2:B186,B186)-SUMIFS(K$2:K186,B$2:B186,B186),2))</f>
        <v/>
      </c>
      <c r="N186" s="10">
        <f>IF(L186="","",IF(L186&gt;0,ROUND(M186/L186,4),""))</f>
        <v/>
      </c>
    </row>
    <row r="187">
      <c r="A187" s="5" t="n"/>
      <c r="B187" s="6" t="n"/>
      <c r="C187" s="6" t="n"/>
      <c r="D187" s="6" t="n"/>
      <c r="E187" s="6" t="n"/>
      <c r="F187" s="7" t="n"/>
      <c r="G187" s="8">
        <f>IF(OR(B187="",E187=""),"",IF(C187="Entrada",E187,0))</f>
        <v/>
      </c>
      <c r="H187" s="8">
        <f>IF(OR(B187="",E187=""),"",IF(C187="Salida",E187,0))</f>
        <v/>
      </c>
      <c r="I187" s="9">
        <f>IF(G187="","",G187*IF(F187="",0,F187))</f>
        <v/>
      </c>
      <c r="J187" s="10">
        <f>IF(OR(H187="",H187=0),"",IFERROR(ROUND((SUMIFS(I$1:I186,B$1:B186,B187)-SUMIFS(K$1:K186,B$1:B186,B187))/(SUMIFS(G$1:G186,B$1:B186,B187)-SUMIFS(H$1:H186,B$1:B186,B187)),4),0))</f>
        <v/>
      </c>
      <c r="K187" s="9">
        <f>IF(H187="","",IF(H187=0,0,ROUND(H187*J187,2)))</f>
        <v/>
      </c>
      <c r="L187" s="8">
        <f>IF(OR(B187="",E187=""),"",SUMIFS(G$2:G187,B$2:B187,B187)-SUMIFS(H$2:H187,B$2:B187,B187))</f>
        <v/>
      </c>
      <c r="M187" s="9">
        <f>IF(L187="","",ROUND(SUMIFS(I$2:I187,B$2:B187,B187)-SUMIFS(K$2:K187,B$2:B187,B187),2))</f>
        <v/>
      </c>
      <c r="N187" s="10">
        <f>IF(L187="","",IF(L187&gt;0,ROUND(M187/L187,4),""))</f>
        <v/>
      </c>
    </row>
    <row r="188">
      <c r="A188" s="5" t="n"/>
      <c r="B188" s="6" t="n"/>
      <c r="C188" s="6" t="n"/>
      <c r="D188" s="6" t="n"/>
      <c r="E188" s="6" t="n"/>
      <c r="F188" s="7" t="n"/>
      <c r="G188" s="8">
        <f>IF(OR(B188="",E188=""),"",IF(C188="Entrada",E188,0))</f>
        <v/>
      </c>
      <c r="H188" s="8">
        <f>IF(OR(B188="",E188=""),"",IF(C188="Salida",E188,0))</f>
        <v/>
      </c>
      <c r="I188" s="9">
        <f>IF(G188="","",G188*IF(F188="",0,F188))</f>
        <v/>
      </c>
      <c r="J188" s="10">
        <f>IF(OR(H188="",H188=0),"",IFERROR(ROUND((SUMIFS(I$1:I187,B$1:B187,B188)-SUMIFS(K$1:K187,B$1:B187,B188))/(SUMIFS(G$1:G187,B$1:B187,B188)-SUMIFS(H$1:H187,B$1:B187,B188)),4),0))</f>
        <v/>
      </c>
      <c r="K188" s="9">
        <f>IF(H188="","",IF(H188=0,0,ROUND(H188*J188,2)))</f>
        <v/>
      </c>
      <c r="L188" s="8">
        <f>IF(OR(B188="",E188=""),"",SUMIFS(G$2:G188,B$2:B188,B188)-SUMIFS(H$2:H188,B$2:B188,B188))</f>
        <v/>
      </c>
      <c r="M188" s="9">
        <f>IF(L188="","",ROUND(SUMIFS(I$2:I188,B$2:B188,B188)-SUMIFS(K$2:K188,B$2:B188,B188),2))</f>
        <v/>
      </c>
      <c r="N188" s="10">
        <f>IF(L188="","",IF(L188&gt;0,ROUND(M188/L188,4),""))</f>
        <v/>
      </c>
    </row>
    <row r="189">
      <c r="A189" s="5" t="n"/>
      <c r="B189" s="6" t="n"/>
      <c r="C189" s="6" t="n"/>
      <c r="D189" s="6" t="n"/>
      <c r="E189" s="6" t="n"/>
      <c r="F189" s="7" t="n"/>
      <c r="G189" s="8">
        <f>IF(OR(B189="",E189=""),"",IF(C189="Entrada",E189,0))</f>
        <v/>
      </c>
      <c r="H189" s="8">
        <f>IF(OR(B189="",E189=""),"",IF(C189="Salida",E189,0))</f>
        <v/>
      </c>
      <c r="I189" s="9">
        <f>IF(G189="","",G189*IF(F189="",0,F189))</f>
        <v/>
      </c>
      <c r="J189" s="10">
        <f>IF(OR(H189="",H189=0),"",IFERROR(ROUND((SUMIFS(I$1:I188,B$1:B188,B189)-SUMIFS(K$1:K188,B$1:B188,B189))/(SUMIFS(G$1:G188,B$1:B188,B189)-SUMIFS(H$1:H188,B$1:B188,B189)),4),0))</f>
        <v/>
      </c>
      <c r="K189" s="9">
        <f>IF(H189="","",IF(H189=0,0,ROUND(H189*J189,2)))</f>
        <v/>
      </c>
      <c r="L189" s="8">
        <f>IF(OR(B189="",E189=""),"",SUMIFS(G$2:G189,B$2:B189,B189)-SUMIFS(H$2:H189,B$2:B189,B189))</f>
        <v/>
      </c>
      <c r="M189" s="9">
        <f>IF(L189="","",ROUND(SUMIFS(I$2:I189,B$2:B189,B189)-SUMIFS(K$2:K189,B$2:B189,B189),2))</f>
        <v/>
      </c>
      <c r="N189" s="10">
        <f>IF(L189="","",IF(L189&gt;0,ROUND(M189/L189,4),""))</f>
        <v/>
      </c>
    </row>
    <row r="190">
      <c r="A190" s="5" t="n"/>
      <c r="B190" s="6" t="n"/>
      <c r="C190" s="6" t="n"/>
      <c r="D190" s="6" t="n"/>
      <c r="E190" s="6" t="n"/>
      <c r="F190" s="7" t="n"/>
      <c r="G190" s="8">
        <f>IF(OR(B190="",E190=""),"",IF(C190="Entrada",E190,0))</f>
        <v/>
      </c>
      <c r="H190" s="8">
        <f>IF(OR(B190="",E190=""),"",IF(C190="Salida",E190,0))</f>
        <v/>
      </c>
      <c r="I190" s="9">
        <f>IF(G190="","",G190*IF(F190="",0,F190))</f>
        <v/>
      </c>
      <c r="J190" s="10">
        <f>IF(OR(H190="",H190=0),"",IFERROR(ROUND((SUMIFS(I$1:I189,B$1:B189,B190)-SUMIFS(K$1:K189,B$1:B189,B190))/(SUMIFS(G$1:G189,B$1:B189,B190)-SUMIFS(H$1:H189,B$1:B189,B190)),4),0))</f>
        <v/>
      </c>
      <c r="K190" s="9">
        <f>IF(H190="","",IF(H190=0,0,ROUND(H190*J190,2)))</f>
        <v/>
      </c>
      <c r="L190" s="8">
        <f>IF(OR(B190="",E190=""),"",SUMIFS(G$2:G190,B$2:B190,B190)-SUMIFS(H$2:H190,B$2:B190,B190))</f>
        <v/>
      </c>
      <c r="M190" s="9">
        <f>IF(L190="","",ROUND(SUMIFS(I$2:I190,B$2:B190,B190)-SUMIFS(K$2:K190,B$2:B190,B190),2))</f>
        <v/>
      </c>
      <c r="N190" s="10">
        <f>IF(L190="","",IF(L190&gt;0,ROUND(M190/L190,4),""))</f>
        <v/>
      </c>
    </row>
    <row r="191">
      <c r="A191" s="5" t="n"/>
      <c r="B191" s="6" t="n"/>
      <c r="C191" s="6" t="n"/>
      <c r="D191" s="6" t="n"/>
      <c r="E191" s="6" t="n"/>
      <c r="F191" s="7" t="n"/>
      <c r="G191" s="8">
        <f>IF(OR(B191="",E191=""),"",IF(C191="Entrada",E191,0))</f>
        <v/>
      </c>
      <c r="H191" s="8">
        <f>IF(OR(B191="",E191=""),"",IF(C191="Salida",E191,0))</f>
        <v/>
      </c>
      <c r="I191" s="9">
        <f>IF(G191="","",G191*IF(F191="",0,F191))</f>
        <v/>
      </c>
      <c r="J191" s="10">
        <f>IF(OR(H191="",H191=0),"",IFERROR(ROUND((SUMIFS(I$1:I190,B$1:B190,B191)-SUMIFS(K$1:K190,B$1:B190,B191))/(SUMIFS(G$1:G190,B$1:B190,B191)-SUMIFS(H$1:H190,B$1:B190,B191)),4),0))</f>
        <v/>
      </c>
      <c r="K191" s="9">
        <f>IF(H191="","",IF(H191=0,0,ROUND(H191*J191,2)))</f>
        <v/>
      </c>
      <c r="L191" s="8">
        <f>IF(OR(B191="",E191=""),"",SUMIFS(G$2:G191,B$2:B191,B191)-SUMIFS(H$2:H191,B$2:B191,B191))</f>
        <v/>
      </c>
      <c r="M191" s="9">
        <f>IF(L191="","",ROUND(SUMIFS(I$2:I191,B$2:B191,B191)-SUMIFS(K$2:K191,B$2:B191,B191),2))</f>
        <v/>
      </c>
      <c r="N191" s="10">
        <f>IF(L191="","",IF(L191&gt;0,ROUND(M191/L191,4),""))</f>
        <v/>
      </c>
    </row>
    <row r="192">
      <c r="A192" s="5" t="n"/>
      <c r="B192" s="6" t="n"/>
      <c r="C192" s="6" t="n"/>
      <c r="D192" s="6" t="n"/>
      <c r="E192" s="6" t="n"/>
      <c r="F192" s="7" t="n"/>
      <c r="G192" s="8">
        <f>IF(OR(B192="",E192=""),"",IF(C192="Entrada",E192,0))</f>
        <v/>
      </c>
      <c r="H192" s="8">
        <f>IF(OR(B192="",E192=""),"",IF(C192="Salida",E192,0))</f>
        <v/>
      </c>
      <c r="I192" s="9">
        <f>IF(G192="","",G192*IF(F192="",0,F192))</f>
        <v/>
      </c>
      <c r="J192" s="10">
        <f>IF(OR(H192="",H192=0),"",IFERROR(ROUND((SUMIFS(I$1:I191,B$1:B191,B192)-SUMIFS(K$1:K191,B$1:B191,B192))/(SUMIFS(G$1:G191,B$1:B191,B192)-SUMIFS(H$1:H191,B$1:B191,B192)),4),0))</f>
        <v/>
      </c>
      <c r="K192" s="9">
        <f>IF(H192="","",IF(H192=0,0,ROUND(H192*J192,2)))</f>
        <v/>
      </c>
      <c r="L192" s="8">
        <f>IF(OR(B192="",E192=""),"",SUMIFS(G$2:G192,B$2:B192,B192)-SUMIFS(H$2:H192,B$2:B192,B192))</f>
        <v/>
      </c>
      <c r="M192" s="9">
        <f>IF(L192="","",ROUND(SUMIFS(I$2:I192,B$2:B192,B192)-SUMIFS(K$2:K192,B$2:B192,B192),2))</f>
        <v/>
      </c>
      <c r="N192" s="10">
        <f>IF(L192="","",IF(L192&gt;0,ROUND(M192/L192,4),""))</f>
        <v/>
      </c>
    </row>
    <row r="193">
      <c r="A193" s="5" t="n"/>
      <c r="B193" s="6" t="n"/>
      <c r="C193" s="6" t="n"/>
      <c r="D193" s="6" t="n"/>
      <c r="E193" s="6" t="n"/>
      <c r="F193" s="7" t="n"/>
      <c r="G193" s="8">
        <f>IF(OR(B193="",E193=""),"",IF(C193="Entrada",E193,0))</f>
        <v/>
      </c>
      <c r="H193" s="8">
        <f>IF(OR(B193="",E193=""),"",IF(C193="Salida",E193,0))</f>
        <v/>
      </c>
      <c r="I193" s="9">
        <f>IF(G193="","",G193*IF(F193="",0,F193))</f>
        <v/>
      </c>
      <c r="J193" s="10">
        <f>IF(OR(H193="",H193=0),"",IFERROR(ROUND((SUMIFS(I$1:I192,B$1:B192,B193)-SUMIFS(K$1:K192,B$1:B192,B193))/(SUMIFS(G$1:G192,B$1:B192,B193)-SUMIFS(H$1:H192,B$1:B192,B193)),4),0))</f>
        <v/>
      </c>
      <c r="K193" s="9">
        <f>IF(H193="","",IF(H193=0,0,ROUND(H193*J193,2)))</f>
        <v/>
      </c>
      <c r="L193" s="8">
        <f>IF(OR(B193="",E193=""),"",SUMIFS(G$2:G193,B$2:B193,B193)-SUMIFS(H$2:H193,B$2:B193,B193))</f>
        <v/>
      </c>
      <c r="M193" s="9">
        <f>IF(L193="","",ROUND(SUMIFS(I$2:I193,B$2:B193,B193)-SUMIFS(K$2:K193,B$2:B193,B193),2))</f>
        <v/>
      </c>
      <c r="N193" s="10">
        <f>IF(L193="","",IF(L193&gt;0,ROUND(M193/L193,4),""))</f>
        <v/>
      </c>
    </row>
    <row r="194">
      <c r="A194" s="5" t="n"/>
      <c r="B194" s="6" t="n"/>
      <c r="C194" s="6" t="n"/>
      <c r="D194" s="6" t="n"/>
      <c r="E194" s="6" t="n"/>
      <c r="F194" s="7" t="n"/>
      <c r="G194" s="8">
        <f>IF(OR(B194="",E194=""),"",IF(C194="Entrada",E194,0))</f>
        <v/>
      </c>
      <c r="H194" s="8">
        <f>IF(OR(B194="",E194=""),"",IF(C194="Salida",E194,0))</f>
        <v/>
      </c>
      <c r="I194" s="9">
        <f>IF(G194="","",G194*IF(F194="",0,F194))</f>
        <v/>
      </c>
      <c r="J194" s="10">
        <f>IF(OR(H194="",H194=0),"",IFERROR(ROUND((SUMIFS(I$1:I193,B$1:B193,B194)-SUMIFS(K$1:K193,B$1:B193,B194))/(SUMIFS(G$1:G193,B$1:B193,B194)-SUMIFS(H$1:H193,B$1:B193,B194)),4),0))</f>
        <v/>
      </c>
      <c r="K194" s="9">
        <f>IF(H194="","",IF(H194=0,0,ROUND(H194*J194,2)))</f>
        <v/>
      </c>
      <c r="L194" s="8">
        <f>IF(OR(B194="",E194=""),"",SUMIFS(G$2:G194,B$2:B194,B194)-SUMIFS(H$2:H194,B$2:B194,B194))</f>
        <v/>
      </c>
      <c r="M194" s="9">
        <f>IF(L194="","",ROUND(SUMIFS(I$2:I194,B$2:B194,B194)-SUMIFS(K$2:K194,B$2:B194,B194),2))</f>
        <v/>
      </c>
      <c r="N194" s="10">
        <f>IF(L194="","",IF(L194&gt;0,ROUND(M194/L194,4),""))</f>
        <v/>
      </c>
    </row>
    <row r="195">
      <c r="A195" s="5" t="n"/>
      <c r="B195" s="6" t="n"/>
      <c r="C195" s="6" t="n"/>
      <c r="D195" s="6" t="n"/>
      <c r="E195" s="6" t="n"/>
      <c r="F195" s="7" t="n"/>
      <c r="G195" s="8">
        <f>IF(OR(B195="",E195=""),"",IF(C195="Entrada",E195,0))</f>
        <v/>
      </c>
      <c r="H195" s="8">
        <f>IF(OR(B195="",E195=""),"",IF(C195="Salida",E195,0))</f>
        <v/>
      </c>
      <c r="I195" s="9">
        <f>IF(G195="","",G195*IF(F195="",0,F195))</f>
        <v/>
      </c>
      <c r="J195" s="10">
        <f>IF(OR(H195="",H195=0),"",IFERROR(ROUND((SUMIFS(I$1:I194,B$1:B194,B195)-SUMIFS(K$1:K194,B$1:B194,B195))/(SUMIFS(G$1:G194,B$1:B194,B195)-SUMIFS(H$1:H194,B$1:B194,B195)),4),0))</f>
        <v/>
      </c>
      <c r="K195" s="9">
        <f>IF(H195="","",IF(H195=0,0,ROUND(H195*J195,2)))</f>
        <v/>
      </c>
      <c r="L195" s="8">
        <f>IF(OR(B195="",E195=""),"",SUMIFS(G$2:G195,B$2:B195,B195)-SUMIFS(H$2:H195,B$2:B195,B195))</f>
        <v/>
      </c>
      <c r="M195" s="9">
        <f>IF(L195="","",ROUND(SUMIFS(I$2:I195,B$2:B195,B195)-SUMIFS(K$2:K195,B$2:B195,B195),2))</f>
        <v/>
      </c>
      <c r="N195" s="10">
        <f>IF(L195="","",IF(L195&gt;0,ROUND(M195/L195,4),""))</f>
        <v/>
      </c>
    </row>
    <row r="196">
      <c r="A196" s="5" t="n"/>
      <c r="B196" s="6" t="n"/>
      <c r="C196" s="6" t="n"/>
      <c r="D196" s="6" t="n"/>
      <c r="E196" s="6" t="n"/>
      <c r="F196" s="7" t="n"/>
      <c r="G196" s="8">
        <f>IF(OR(B196="",E196=""),"",IF(C196="Entrada",E196,0))</f>
        <v/>
      </c>
      <c r="H196" s="8">
        <f>IF(OR(B196="",E196=""),"",IF(C196="Salida",E196,0))</f>
        <v/>
      </c>
      <c r="I196" s="9">
        <f>IF(G196="","",G196*IF(F196="",0,F196))</f>
        <v/>
      </c>
      <c r="J196" s="10">
        <f>IF(OR(H196="",H196=0),"",IFERROR(ROUND((SUMIFS(I$1:I195,B$1:B195,B196)-SUMIFS(K$1:K195,B$1:B195,B196))/(SUMIFS(G$1:G195,B$1:B195,B196)-SUMIFS(H$1:H195,B$1:B195,B196)),4),0))</f>
        <v/>
      </c>
      <c r="K196" s="9">
        <f>IF(H196="","",IF(H196=0,0,ROUND(H196*J196,2)))</f>
        <v/>
      </c>
      <c r="L196" s="8">
        <f>IF(OR(B196="",E196=""),"",SUMIFS(G$2:G196,B$2:B196,B196)-SUMIFS(H$2:H196,B$2:B196,B196))</f>
        <v/>
      </c>
      <c r="M196" s="9">
        <f>IF(L196="","",ROUND(SUMIFS(I$2:I196,B$2:B196,B196)-SUMIFS(K$2:K196,B$2:B196,B196),2))</f>
        <v/>
      </c>
      <c r="N196" s="10">
        <f>IF(L196="","",IF(L196&gt;0,ROUND(M196/L196,4),""))</f>
        <v/>
      </c>
    </row>
    <row r="197">
      <c r="A197" s="5" t="n"/>
      <c r="B197" s="6" t="n"/>
      <c r="C197" s="6" t="n"/>
      <c r="D197" s="6" t="n"/>
      <c r="E197" s="6" t="n"/>
      <c r="F197" s="7" t="n"/>
      <c r="G197" s="8">
        <f>IF(OR(B197="",E197=""),"",IF(C197="Entrada",E197,0))</f>
        <v/>
      </c>
      <c r="H197" s="8">
        <f>IF(OR(B197="",E197=""),"",IF(C197="Salida",E197,0))</f>
        <v/>
      </c>
      <c r="I197" s="9">
        <f>IF(G197="","",G197*IF(F197="",0,F197))</f>
        <v/>
      </c>
      <c r="J197" s="10">
        <f>IF(OR(H197="",H197=0),"",IFERROR(ROUND((SUMIFS(I$1:I196,B$1:B196,B197)-SUMIFS(K$1:K196,B$1:B196,B197))/(SUMIFS(G$1:G196,B$1:B196,B197)-SUMIFS(H$1:H196,B$1:B196,B197)),4),0))</f>
        <v/>
      </c>
      <c r="K197" s="9">
        <f>IF(H197="","",IF(H197=0,0,ROUND(H197*J197,2)))</f>
        <v/>
      </c>
      <c r="L197" s="8">
        <f>IF(OR(B197="",E197=""),"",SUMIFS(G$2:G197,B$2:B197,B197)-SUMIFS(H$2:H197,B$2:B197,B197))</f>
        <v/>
      </c>
      <c r="M197" s="9">
        <f>IF(L197="","",ROUND(SUMIFS(I$2:I197,B$2:B197,B197)-SUMIFS(K$2:K197,B$2:B197,B197),2))</f>
        <v/>
      </c>
      <c r="N197" s="10">
        <f>IF(L197="","",IF(L197&gt;0,ROUND(M197/L197,4),""))</f>
        <v/>
      </c>
    </row>
    <row r="198">
      <c r="A198" s="5" t="n"/>
      <c r="B198" s="6" t="n"/>
      <c r="C198" s="6" t="n"/>
      <c r="D198" s="6" t="n"/>
      <c r="E198" s="6" t="n"/>
      <c r="F198" s="7" t="n"/>
      <c r="G198" s="8">
        <f>IF(OR(B198="",E198=""),"",IF(C198="Entrada",E198,0))</f>
        <v/>
      </c>
      <c r="H198" s="8">
        <f>IF(OR(B198="",E198=""),"",IF(C198="Salida",E198,0))</f>
        <v/>
      </c>
      <c r="I198" s="9">
        <f>IF(G198="","",G198*IF(F198="",0,F198))</f>
        <v/>
      </c>
      <c r="J198" s="10">
        <f>IF(OR(H198="",H198=0),"",IFERROR(ROUND((SUMIFS(I$1:I197,B$1:B197,B198)-SUMIFS(K$1:K197,B$1:B197,B198))/(SUMIFS(G$1:G197,B$1:B197,B198)-SUMIFS(H$1:H197,B$1:B197,B198)),4),0))</f>
        <v/>
      </c>
      <c r="K198" s="9">
        <f>IF(H198="","",IF(H198=0,0,ROUND(H198*J198,2)))</f>
        <v/>
      </c>
      <c r="L198" s="8">
        <f>IF(OR(B198="",E198=""),"",SUMIFS(G$2:G198,B$2:B198,B198)-SUMIFS(H$2:H198,B$2:B198,B198))</f>
        <v/>
      </c>
      <c r="M198" s="9">
        <f>IF(L198="","",ROUND(SUMIFS(I$2:I198,B$2:B198,B198)-SUMIFS(K$2:K198,B$2:B198,B198),2))</f>
        <v/>
      </c>
      <c r="N198" s="10">
        <f>IF(L198="","",IF(L198&gt;0,ROUND(M198/L198,4),""))</f>
        <v/>
      </c>
    </row>
    <row r="199">
      <c r="A199" s="5" t="n"/>
      <c r="B199" s="6" t="n"/>
      <c r="C199" s="6" t="n"/>
      <c r="D199" s="6" t="n"/>
      <c r="E199" s="6" t="n"/>
      <c r="F199" s="7" t="n"/>
      <c r="G199" s="8">
        <f>IF(OR(B199="",E199=""),"",IF(C199="Entrada",E199,0))</f>
        <v/>
      </c>
      <c r="H199" s="8">
        <f>IF(OR(B199="",E199=""),"",IF(C199="Salida",E199,0))</f>
        <v/>
      </c>
      <c r="I199" s="9">
        <f>IF(G199="","",G199*IF(F199="",0,F199))</f>
        <v/>
      </c>
      <c r="J199" s="10">
        <f>IF(OR(H199="",H199=0),"",IFERROR(ROUND((SUMIFS(I$1:I198,B$1:B198,B199)-SUMIFS(K$1:K198,B$1:B198,B199))/(SUMIFS(G$1:G198,B$1:B198,B199)-SUMIFS(H$1:H198,B$1:B198,B199)),4),0))</f>
        <v/>
      </c>
      <c r="K199" s="9">
        <f>IF(H199="","",IF(H199=0,0,ROUND(H199*J199,2)))</f>
        <v/>
      </c>
      <c r="L199" s="8">
        <f>IF(OR(B199="",E199=""),"",SUMIFS(G$2:G199,B$2:B199,B199)-SUMIFS(H$2:H199,B$2:B199,B199))</f>
        <v/>
      </c>
      <c r="M199" s="9">
        <f>IF(L199="","",ROUND(SUMIFS(I$2:I199,B$2:B199,B199)-SUMIFS(K$2:K199,B$2:B199,B199),2))</f>
        <v/>
      </c>
      <c r="N199" s="10">
        <f>IF(L199="","",IF(L199&gt;0,ROUND(M199/L199,4),""))</f>
        <v/>
      </c>
    </row>
    <row r="200">
      <c r="A200" s="5" t="n"/>
      <c r="B200" s="6" t="n"/>
      <c r="C200" s="6" t="n"/>
      <c r="D200" s="6" t="n"/>
      <c r="E200" s="6" t="n"/>
      <c r="F200" s="7" t="n"/>
      <c r="G200" s="8">
        <f>IF(OR(B200="",E200=""),"",IF(C200="Entrada",E200,0))</f>
        <v/>
      </c>
      <c r="H200" s="8">
        <f>IF(OR(B200="",E200=""),"",IF(C200="Salida",E200,0))</f>
        <v/>
      </c>
      <c r="I200" s="9">
        <f>IF(G200="","",G200*IF(F200="",0,F200))</f>
        <v/>
      </c>
      <c r="J200" s="10">
        <f>IF(OR(H200="",H200=0),"",IFERROR(ROUND((SUMIFS(I$1:I199,B$1:B199,B200)-SUMIFS(K$1:K199,B$1:B199,B200))/(SUMIFS(G$1:G199,B$1:B199,B200)-SUMIFS(H$1:H199,B$1:B199,B200)),4),0))</f>
        <v/>
      </c>
      <c r="K200" s="9">
        <f>IF(H200="","",IF(H200=0,0,ROUND(H200*J200,2)))</f>
        <v/>
      </c>
      <c r="L200" s="8">
        <f>IF(OR(B200="",E200=""),"",SUMIFS(G$2:G200,B$2:B200,B200)-SUMIFS(H$2:H200,B$2:B200,B200))</f>
        <v/>
      </c>
      <c r="M200" s="9">
        <f>IF(L200="","",ROUND(SUMIFS(I$2:I200,B$2:B200,B200)-SUMIFS(K$2:K200,B$2:B200,B200),2))</f>
        <v/>
      </c>
      <c r="N200" s="10">
        <f>IF(L200="","",IF(L200&gt;0,ROUND(M200/L200,4),""))</f>
        <v/>
      </c>
    </row>
    <row r="201">
      <c r="A201" s="5" t="n"/>
      <c r="B201" s="6" t="n"/>
      <c r="C201" s="6" t="n"/>
      <c r="D201" s="6" t="n"/>
      <c r="E201" s="6" t="n"/>
      <c r="F201" s="7" t="n"/>
      <c r="G201" s="8">
        <f>IF(OR(B201="",E201=""),"",IF(C201="Entrada",E201,0))</f>
        <v/>
      </c>
      <c r="H201" s="8">
        <f>IF(OR(B201="",E201=""),"",IF(C201="Salida",E201,0))</f>
        <v/>
      </c>
      <c r="I201" s="9">
        <f>IF(G201="","",G201*IF(F201="",0,F201))</f>
        <v/>
      </c>
      <c r="J201" s="10">
        <f>IF(OR(H201="",H201=0),"",IFERROR(ROUND((SUMIFS(I$1:I200,B$1:B200,B201)-SUMIFS(K$1:K200,B$1:B200,B201))/(SUMIFS(G$1:G200,B$1:B200,B201)-SUMIFS(H$1:H200,B$1:B200,B201)),4),0))</f>
        <v/>
      </c>
      <c r="K201" s="9">
        <f>IF(H201="","",IF(H201=0,0,ROUND(H201*J201,2)))</f>
        <v/>
      </c>
      <c r="L201" s="8">
        <f>IF(OR(B201="",E201=""),"",SUMIFS(G$2:G201,B$2:B201,B201)-SUMIFS(H$2:H201,B$2:B201,B201))</f>
        <v/>
      </c>
      <c r="M201" s="9">
        <f>IF(L201="","",ROUND(SUMIFS(I$2:I201,B$2:B201,B201)-SUMIFS(K$2:K201,B$2:B201,B201),2))</f>
        <v/>
      </c>
      <c r="N201" s="10">
        <f>IF(L201="","",IF(L201&gt;0,ROUND(M201/L201,4),""))</f>
        <v/>
      </c>
    </row>
    <row r="202">
      <c r="A202" s="5" t="n"/>
      <c r="B202" s="6" t="n"/>
      <c r="C202" s="6" t="n"/>
      <c r="D202" s="6" t="n"/>
      <c r="E202" s="6" t="n"/>
      <c r="F202" s="7" t="n"/>
      <c r="G202" s="8">
        <f>IF(OR(B202="",E202=""),"",IF(C202="Entrada",E202,0))</f>
        <v/>
      </c>
      <c r="H202" s="8">
        <f>IF(OR(B202="",E202=""),"",IF(C202="Salida",E202,0))</f>
        <v/>
      </c>
      <c r="I202" s="9">
        <f>IF(G202="","",G202*IF(F202="",0,F202))</f>
        <v/>
      </c>
      <c r="J202" s="10">
        <f>IF(OR(H202="",H202=0),"",IFERROR(ROUND((SUMIFS(I$1:I201,B$1:B201,B202)-SUMIFS(K$1:K201,B$1:B201,B202))/(SUMIFS(G$1:G201,B$1:B201,B202)-SUMIFS(H$1:H201,B$1:B201,B202)),4),0))</f>
        <v/>
      </c>
      <c r="K202" s="9">
        <f>IF(H202="","",IF(H202=0,0,ROUND(H202*J202,2)))</f>
        <v/>
      </c>
      <c r="L202" s="8">
        <f>IF(OR(B202="",E202=""),"",SUMIFS(G$2:G202,B$2:B202,B202)-SUMIFS(H$2:H202,B$2:B202,B202))</f>
        <v/>
      </c>
      <c r="M202" s="9">
        <f>IF(L202="","",ROUND(SUMIFS(I$2:I202,B$2:B202,B202)-SUMIFS(K$2:K202,B$2:B202,B202),2))</f>
        <v/>
      </c>
      <c r="N202" s="10">
        <f>IF(L202="","",IF(L202&gt;0,ROUND(M202/L202,4),""))</f>
        <v/>
      </c>
    </row>
    <row r="203">
      <c r="A203" s="5" t="n"/>
      <c r="B203" s="6" t="n"/>
      <c r="C203" s="6" t="n"/>
      <c r="D203" s="6" t="n"/>
      <c r="E203" s="6" t="n"/>
      <c r="F203" s="7" t="n"/>
      <c r="G203" s="8">
        <f>IF(OR(B203="",E203=""),"",IF(C203="Entrada",E203,0))</f>
        <v/>
      </c>
      <c r="H203" s="8">
        <f>IF(OR(B203="",E203=""),"",IF(C203="Salida",E203,0))</f>
        <v/>
      </c>
      <c r="I203" s="9">
        <f>IF(G203="","",G203*IF(F203="",0,F203))</f>
        <v/>
      </c>
      <c r="J203" s="10">
        <f>IF(OR(H203="",H203=0),"",IFERROR(ROUND((SUMIFS(I$1:I202,B$1:B202,B203)-SUMIFS(K$1:K202,B$1:B202,B203))/(SUMIFS(G$1:G202,B$1:B202,B203)-SUMIFS(H$1:H202,B$1:B202,B203)),4),0))</f>
        <v/>
      </c>
      <c r="K203" s="9">
        <f>IF(H203="","",IF(H203=0,0,ROUND(H203*J203,2)))</f>
        <v/>
      </c>
      <c r="L203" s="8">
        <f>IF(OR(B203="",E203=""),"",SUMIFS(G$2:G203,B$2:B203,B203)-SUMIFS(H$2:H203,B$2:B203,B203))</f>
        <v/>
      </c>
      <c r="M203" s="9">
        <f>IF(L203="","",ROUND(SUMIFS(I$2:I203,B$2:B203,B203)-SUMIFS(K$2:K203,B$2:B203,B203),2))</f>
        <v/>
      </c>
      <c r="N203" s="10">
        <f>IF(L203="","",IF(L203&gt;0,ROUND(M203/L203,4),""))</f>
        <v/>
      </c>
    </row>
    <row r="204">
      <c r="A204" s="5" t="n"/>
      <c r="B204" s="6" t="n"/>
      <c r="C204" s="6" t="n"/>
      <c r="D204" s="6" t="n"/>
      <c r="E204" s="6" t="n"/>
      <c r="F204" s="7" t="n"/>
      <c r="G204" s="8">
        <f>IF(OR(B204="",E204=""),"",IF(C204="Entrada",E204,0))</f>
        <v/>
      </c>
      <c r="H204" s="8">
        <f>IF(OR(B204="",E204=""),"",IF(C204="Salida",E204,0))</f>
        <v/>
      </c>
      <c r="I204" s="9">
        <f>IF(G204="","",G204*IF(F204="",0,F204))</f>
        <v/>
      </c>
      <c r="J204" s="10">
        <f>IF(OR(H204="",H204=0),"",IFERROR(ROUND((SUMIFS(I$1:I203,B$1:B203,B204)-SUMIFS(K$1:K203,B$1:B203,B204))/(SUMIFS(G$1:G203,B$1:B203,B204)-SUMIFS(H$1:H203,B$1:B203,B204)),4),0))</f>
        <v/>
      </c>
      <c r="K204" s="9">
        <f>IF(H204="","",IF(H204=0,0,ROUND(H204*J204,2)))</f>
        <v/>
      </c>
      <c r="L204" s="8">
        <f>IF(OR(B204="",E204=""),"",SUMIFS(G$2:G204,B$2:B204,B204)-SUMIFS(H$2:H204,B$2:B204,B204))</f>
        <v/>
      </c>
      <c r="M204" s="9">
        <f>IF(L204="","",ROUND(SUMIFS(I$2:I204,B$2:B204,B204)-SUMIFS(K$2:K204,B$2:B204,B204),2))</f>
        <v/>
      </c>
      <c r="N204" s="10">
        <f>IF(L204="","",IF(L204&gt;0,ROUND(M204/L204,4),""))</f>
        <v/>
      </c>
    </row>
    <row r="205">
      <c r="A205" s="5" t="n"/>
      <c r="B205" s="6" t="n"/>
      <c r="C205" s="6" t="n"/>
      <c r="D205" s="6" t="n"/>
      <c r="E205" s="6" t="n"/>
      <c r="F205" s="7" t="n"/>
      <c r="G205" s="8">
        <f>IF(OR(B205="",E205=""),"",IF(C205="Entrada",E205,0))</f>
        <v/>
      </c>
      <c r="H205" s="8">
        <f>IF(OR(B205="",E205=""),"",IF(C205="Salida",E205,0))</f>
        <v/>
      </c>
      <c r="I205" s="9">
        <f>IF(G205="","",G205*IF(F205="",0,F205))</f>
        <v/>
      </c>
      <c r="J205" s="10">
        <f>IF(OR(H205="",H205=0),"",IFERROR(ROUND((SUMIFS(I$1:I204,B$1:B204,B205)-SUMIFS(K$1:K204,B$1:B204,B205))/(SUMIFS(G$1:G204,B$1:B204,B205)-SUMIFS(H$1:H204,B$1:B204,B205)),4),0))</f>
        <v/>
      </c>
      <c r="K205" s="9">
        <f>IF(H205="","",IF(H205=0,0,ROUND(H205*J205,2)))</f>
        <v/>
      </c>
      <c r="L205" s="8">
        <f>IF(OR(B205="",E205=""),"",SUMIFS(G$2:G205,B$2:B205,B205)-SUMIFS(H$2:H205,B$2:B205,B205))</f>
        <v/>
      </c>
      <c r="M205" s="9">
        <f>IF(L205="","",ROUND(SUMIFS(I$2:I205,B$2:B205,B205)-SUMIFS(K$2:K205,B$2:B205,B205),2))</f>
        <v/>
      </c>
      <c r="N205" s="10">
        <f>IF(L205="","",IF(L205&gt;0,ROUND(M205/L205,4),""))</f>
        <v/>
      </c>
    </row>
    <row r="206">
      <c r="A206" s="5" t="n"/>
      <c r="B206" s="6" t="n"/>
      <c r="C206" s="6" t="n"/>
      <c r="D206" s="6" t="n"/>
      <c r="E206" s="6" t="n"/>
      <c r="F206" s="7" t="n"/>
      <c r="G206" s="8">
        <f>IF(OR(B206="",E206=""),"",IF(C206="Entrada",E206,0))</f>
        <v/>
      </c>
      <c r="H206" s="8">
        <f>IF(OR(B206="",E206=""),"",IF(C206="Salida",E206,0))</f>
        <v/>
      </c>
      <c r="I206" s="9">
        <f>IF(G206="","",G206*IF(F206="",0,F206))</f>
        <v/>
      </c>
      <c r="J206" s="10">
        <f>IF(OR(H206="",H206=0),"",IFERROR(ROUND((SUMIFS(I$1:I205,B$1:B205,B206)-SUMIFS(K$1:K205,B$1:B205,B206))/(SUMIFS(G$1:G205,B$1:B205,B206)-SUMIFS(H$1:H205,B$1:B205,B206)),4),0))</f>
        <v/>
      </c>
      <c r="K206" s="9">
        <f>IF(H206="","",IF(H206=0,0,ROUND(H206*J206,2)))</f>
        <v/>
      </c>
      <c r="L206" s="8">
        <f>IF(OR(B206="",E206=""),"",SUMIFS(G$2:G206,B$2:B206,B206)-SUMIFS(H$2:H206,B$2:B206,B206))</f>
        <v/>
      </c>
      <c r="M206" s="9">
        <f>IF(L206="","",ROUND(SUMIFS(I$2:I206,B$2:B206,B206)-SUMIFS(K$2:K206,B$2:B206,B206),2))</f>
        <v/>
      </c>
      <c r="N206" s="10">
        <f>IF(L206="","",IF(L206&gt;0,ROUND(M206/L206,4),""))</f>
        <v/>
      </c>
    </row>
    <row r="207">
      <c r="A207" s="5" t="n"/>
      <c r="B207" s="6" t="n"/>
      <c r="C207" s="6" t="n"/>
      <c r="D207" s="6" t="n"/>
      <c r="E207" s="6" t="n"/>
      <c r="F207" s="7" t="n"/>
      <c r="G207" s="8">
        <f>IF(OR(B207="",E207=""),"",IF(C207="Entrada",E207,0))</f>
        <v/>
      </c>
      <c r="H207" s="8">
        <f>IF(OR(B207="",E207=""),"",IF(C207="Salida",E207,0))</f>
        <v/>
      </c>
      <c r="I207" s="9">
        <f>IF(G207="","",G207*IF(F207="",0,F207))</f>
        <v/>
      </c>
      <c r="J207" s="10">
        <f>IF(OR(H207="",H207=0),"",IFERROR(ROUND((SUMIFS(I$1:I206,B$1:B206,B207)-SUMIFS(K$1:K206,B$1:B206,B207))/(SUMIFS(G$1:G206,B$1:B206,B207)-SUMIFS(H$1:H206,B$1:B206,B207)),4),0))</f>
        <v/>
      </c>
      <c r="K207" s="9">
        <f>IF(H207="","",IF(H207=0,0,ROUND(H207*J207,2)))</f>
        <v/>
      </c>
      <c r="L207" s="8">
        <f>IF(OR(B207="",E207=""),"",SUMIFS(G$2:G207,B$2:B207,B207)-SUMIFS(H$2:H207,B$2:B207,B207))</f>
        <v/>
      </c>
      <c r="M207" s="9">
        <f>IF(L207="","",ROUND(SUMIFS(I$2:I207,B$2:B207,B207)-SUMIFS(K$2:K207,B$2:B207,B207),2))</f>
        <v/>
      </c>
      <c r="N207" s="10">
        <f>IF(L207="","",IF(L207&gt;0,ROUND(M207/L207,4),""))</f>
        <v/>
      </c>
    </row>
    <row r="208">
      <c r="A208" s="5" t="n"/>
      <c r="B208" s="6" t="n"/>
      <c r="C208" s="6" t="n"/>
      <c r="D208" s="6" t="n"/>
      <c r="E208" s="6" t="n"/>
      <c r="F208" s="7" t="n"/>
      <c r="G208" s="8">
        <f>IF(OR(B208="",E208=""),"",IF(C208="Entrada",E208,0))</f>
        <v/>
      </c>
      <c r="H208" s="8">
        <f>IF(OR(B208="",E208=""),"",IF(C208="Salida",E208,0))</f>
        <v/>
      </c>
      <c r="I208" s="9">
        <f>IF(G208="","",G208*IF(F208="",0,F208))</f>
        <v/>
      </c>
      <c r="J208" s="10">
        <f>IF(OR(H208="",H208=0),"",IFERROR(ROUND((SUMIFS(I$1:I207,B$1:B207,B208)-SUMIFS(K$1:K207,B$1:B207,B208))/(SUMIFS(G$1:G207,B$1:B207,B208)-SUMIFS(H$1:H207,B$1:B207,B208)),4),0))</f>
        <v/>
      </c>
      <c r="K208" s="9">
        <f>IF(H208="","",IF(H208=0,0,ROUND(H208*J208,2)))</f>
        <v/>
      </c>
      <c r="L208" s="8">
        <f>IF(OR(B208="",E208=""),"",SUMIFS(G$2:G208,B$2:B208,B208)-SUMIFS(H$2:H208,B$2:B208,B208))</f>
        <v/>
      </c>
      <c r="M208" s="9">
        <f>IF(L208="","",ROUND(SUMIFS(I$2:I208,B$2:B208,B208)-SUMIFS(K$2:K208,B$2:B208,B208),2))</f>
        <v/>
      </c>
      <c r="N208" s="10">
        <f>IF(L208="","",IF(L208&gt;0,ROUND(M208/L208,4),""))</f>
        <v/>
      </c>
    </row>
    <row r="209">
      <c r="A209" s="5" t="n"/>
      <c r="B209" s="6" t="n"/>
      <c r="C209" s="6" t="n"/>
      <c r="D209" s="6" t="n"/>
      <c r="E209" s="6" t="n"/>
      <c r="F209" s="7" t="n"/>
      <c r="G209" s="8">
        <f>IF(OR(B209="",E209=""),"",IF(C209="Entrada",E209,0))</f>
        <v/>
      </c>
      <c r="H209" s="8">
        <f>IF(OR(B209="",E209=""),"",IF(C209="Salida",E209,0))</f>
        <v/>
      </c>
      <c r="I209" s="9">
        <f>IF(G209="","",G209*IF(F209="",0,F209))</f>
        <v/>
      </c>
      <c r="J209" s="10">
        <f>IF(OR(H209="",H209=0),"",IFERROR(ROUND((SUMIFS(I$1:I208,B$1:B208,B209)-SUMIFS(K$1:K208,B$1:B208,B209))/(SUMIFS(G$1:G208,B$1:B208,B209)-SUMIFS(H$1:H208,B$1:B208,B209)),4),0))</f>
        <v/>
      </c>
      <c r="K209" s="9">
        <f>IF(H209="","",IF(H209=0,0,ROUND(H209*J209,2)))</f>
        <v/>
      </c>
      <c r="L209" s="8">
        <f>IF(OR(B209="",E209=""),"",SUMIFS(G$2:G209,B$2:B209,B209)-SUMIFS(H$2:H209,B$2:B209,B209))</f>
        <v/>
      </c>
      <c r="M209" s="9">
        <f>IF(L209="","",ROUND(SUMIFS(I$2:I209,B$2:B209,B209)-SUMIFS(K$2:K209,B$2:B209,B209),2))</f>
        <v/>
      </c>
      <c r="N209" s="10">
        <f>IF(L209="","",IF(L209&gt;0,ROUND(M209/L209,4),""))</f>
        <v/>
      </c>
    </row>
    <row r="210">
      <c r="A210" s="5" t="n"/>
      <c r="B210" s="6" t="n"/>
      <c r="C210" s="6" t="n"/>
      <c r="D210" s="6" t="n"/>
      <c r="E210" s="6" t="n"/>
      <c r="F210" s="7" t="n"/>
      <c r="G210" s="8">
        <f>IF(OR(B210="",E210=""),"",IF(C210="Entrada",E210,0))</f>
        <v/>
      </c>
      <c r="H210" s="8">
        <f>IF(OR(B210="",E210=""),"",IF(C210="Salida",E210,0))</f>
        <v/>
      </c>
      <c r="I210" s="9">
        <f>IF(G210="","",G210*IF(F210="",0,F210))</f>
        <v/>
      </c>
      <c r="J210" s="10">
        <f>IF(OR(H210="",H210=0),"",IFERROR(ROUND((SUMIFS(I$1:I209,B$1:B209,B210)-SUMIFS(K$1:K209,B$1:B209,B210))/(SUMIFS(G$1:G209,B$1:B209,B210)-SUMIFS(H$1:H209,B$1:B209,B210)),4),0))</f>
        <v/>
      </c>
      <c r="K210" s="9">
        <f>IF(H210="","",IF(H210=0,0,ROUND(H210*J210,2)))</f>
        <v/>
      </c>
      <c r="L210" s="8">
        <f>IF(OR(B210="",E210=""),"",SUMIFS(G$2:G210,B$2:B210,B210)-SUMIFS(H$2:H210,B$2:B210,B210))</f>
        <v/>
      </c>
      <c r="M210" s="9">
        <f>IF(L210="","",ROUND(SUMIFS(I$2:I210,B$2:B210,B210)-SUMIFS(K$2:K210,B$2:B210,B210),2))</f>
        <v/>
      </c>
      <c r="N210" s="10">
        <f>IF(L210="","",IF(L210&gt;0,ROUND(M210/L210,4),""))</f>
        <v/>
      </c>
    </row>
    <row r="211">
      <c r="A211" s="5" t="n"/>
      <c r="B211" s="6" t="n"/>
      <c r="C211" s="6" t="n"/>
      <c r="D211" s="6" t="n"/>
      <c r="E211" s="6" t="n"/>
      <c r="F211" s="7" t="n"/>
      <c r="G211" s="8">
        <f>IF(OR(B211="",E211=""),"",IF(C211="Entrada",E211,0))</f>
        <v/>
      </c>
      <c r="H211" s="8">
        <f>IF(OR(B211="",E211=""),"",IF(C211="Salida",E211,0))</f>
        <v/>
      </c>
      <c r="I211" s="9">
        <f>IF(G211="","",G211*IF(F211="",0,F211))</f>
        <v/>
      </c>
      <c r="J211" s="10">
        <f>IF(OR(H211="",H211=0),"",IFERROR(ROUND((SUMIFS(I$1:I210,B$1:B210,B211)-SUMIFS(K$1:K210,B$1:B210,B211))/(SUMIFS(G$1:G210,B$1:B210,B211)-SUMIFS(H$1:H210,B$1:B210,B211)),4),0))</f>
        <v/>
      </c>
      <c r="K211" s="9">
        <f>IF(H211="","",IF(H211=0,0,ROUND(H211*J211,2)))</f>
        <v/>
      </c>
      <c r="L211" s="8">
        <f>IF(OR(B211="",E211=""),"",SUMIFS(G$2:G211,B$2:B211,B211)-SUMIFS(H$2:H211,B$2:B211,B211))</f>
        <v/>
      </c>
      <c r="M211" s="9">
        <f>IF(L211="","",ROUND(SUMIFS(I$2:I211,B$2:B211,B211)-SUMIFS(K$2:K211,B$2:B211,B211),2))</f>
        <v/>
      </c>
      <c r="N211" s="10">
        <f>IF(L211="","",IF(L211&gt;0,ROUND(M211/L211,4),""))</f>
        <v/>
      </c>
    </row>
    <row r="212">
      <c r="A212" s="5" t="n"/>
      <c r="B212" s="6" t="n"/>
      <c r="C212" s="6" t="n"/>
      <c r="D212" s="6" t="n"/>
      <c r="E212" s="6" t="n"/>
      <c r="F212" s="7" t="n"/>
      <c r="G212" s="8">
        <f>IF(OR(B212="",E212=""),"",IF(C212="Entrada",E212,0))</f>
        <v/>
      </c>
      <c r="H212" s="8">
        <f>IF(OR(B212="",E212=""),"",IF(C212="Salida",E212,0))</f>
        <v/>
      </c>
      <c r="I212" s="9">
        <f>IF(G212="","",G212*IF(F212="",0,F212))</f>
        <v/>
      </c>
      <c r="J212" s="10">
        <f>IF(OR(H212="",H212=0),"",IFERROR(ROUND((SUMIFS(I$1:I211,B$1:B211,B212)-SUMIFS(K$1:K211,B$1:B211,B212))/(SUMIFS(G$1:G211,B$1:B211,B212)-SUMIFS(H$1:H211,B$1:B211,B212)),4),0))</f>
        <v/>
      </c>
      <c r="K212" s="9">
        <f>IF(H212="","",IF(H212=0,0,ROUND(H212*J212,2)))</f>
        <v/>
      </c>
      <c r="L212" s="8">
        <f>IF(OR(B212="",E212=""),"",SUMIFS(G$2:G212,B$2:B212,B212)-SUMIFS(H$2:H212,B$2:B212,B212))</f>
        <v/>
      </c>
      <c r="M212" s="9">
        <f>IF(L212="","",ROUND(SUMIFS(I$2:I212,B$2:B212,B212)-SUMIFS(K$2:K212,B$2:B212,B212),2))</f>
        <v/>
      </c>
      <c r="N212" s="10">
        <f>IF(L212="","",IF(L212&gt;0,ROUND(M212/L212,4),""))</f>
        <v/>
      </c>
    </row>
    <row r="213">
      <c r="A213" s="5" t="n"/>
      <c r="B213" s="6" t="n"/>
      <c r="C213" s="6" t="n"/>
      <c r="D213" s="6" t="n"/>
      <c r="E213" s="6" t="n"/>
      <c r="F213" s="7" t="n"/>
      <c r="G213" s="8">
        <f>IF(OR(B213="",E213=""),"",IF(C213="Entrada",E213,0))</f>
        <v/>
      </c>
      <c r="H213" s="8">
        <f>IF(OR(B213="",E213=""),"",IF(C213="Salida",E213,0))</f>
        <v/>
      </c>
      <c r="I213" s="9">
        <f>IF(G213="","",G213*IF(F213="",0,F213))</f>
        <v/>
      </c>
      <c r="J213" s="10">
        <f>IF(OR(H213="",H213=0),"",IFERROR(ROUND((SUMIFS(I$1:I212,B$1:B212,B213)-SUMIFS(K$1:K212,B$1:B212,B213))/(SUMIFS(G$1:G212,B$1:B212,B213)-SUMIFS(H$1:H212,B$1:B212,B213)),4),0))</f>
        <v/>
      </c>
      <c r="K213" s="9">
        <f>IF(H213="","",IF(H213=0,0,ROUND(H213*J213,2)))</f>
        <v/>
      </c>
      <c r="L213" s="8">
        <f>IF(OR(B213="",E213=""),"",SUMIFS(G$2:G213,B$2:B213,B213)-SUMIFS(H$2:H213,B$2:B213,B213))</f>
        <v/>
      </c>
      <c r="M213" s="9">
        <f>IF(L213="","",ROUND(SUMIFS(I$2:I213,B$2:B213,B213)-SUMIFS(K$2:K213,B$2:B213,B213),2))</f>
        <v/>
      </c>
      <c r="N213" s="10">
        <f>IF(L213="","",IF(L213&gt;0,ROUND(M213/L213,4),""))</f>
        <v/>
      </c>
    </row>
    <row r="214">
      <c r="A214" s="5" t="n"/>
      <c r="B214" s="6" t="n"/>
      <c r="C214" s="6" t="n"/>
      <c r="D214" s="6" t="n"/>
      <c r="E214" s="6" t="n"/>
      <c r="F214" s="7" t="n"/>
      <c r="G214" s="8">
        <f>IF(OR(B214="",E214=""),"",IF(C214="Entrada",E214,0))</f>
        <v/>
      </c>
      <c r="H214" s="8">
        <f>IF(OR(B214="",E214=""),"",IF(C214="Salida",E214,0))</f>
        <v/>
      </c>
      <c r="I214" s="9">
        <f>IF(G214="","",G214*IF(F214="",0,F214))</f>
        <v/>
      </c>
      <c r="J214" s="10">
        <f>IF(OR(H214="",H214=0),"",IFERROR(ROUND((SUMIFS(I$1:I213,B$1:B213,B214)-SUMIFS(K$1:K213,B$1:B213,B214))/(SUMIFS(G$1:G213,B$1:B213,B214)-SUMIFS(H$1:H213,B$1:B213,B214)),4),0))</f>
        <v/>
      </c>
      <c r="K214" s="9">
        <f>IF(H214="","",IF(H214=0,0,ROUND(H214*J214,2)))</f>
        <v/>
      </c>
      <c r="L214" s="8">
        <f>IF(OR(B214="",E214=""),"",SUMIFS(G$2:G214,B$2:B214,B214)-SUMIFS(H$2:H214,B$2:B214,B214))</f>
        <v/>
      </c>
      <c r="M214" s="9">
        <f>IF(L214="","",ROUND(SUMIFS(I$2:I214,B$2:B214,B214)-SUMIFS(K$2:K214,B$2:B214,B214),2))</f>
        <v/>
      </c>
      <c r="N214" s="10">
        <f>IF(L214="","",IF(L214&gt;0,ROUND(M214/L214,4),""))</f>
        <v/>
      </c>
    </row>
    <row r="215">
      <c r="A215" s="5" t="n"/>
      <c r="B215" s="6" t="n"/>
      <c r="C215" s="6" t="n"/>
      <c r="D215" s="6" t="n"/>
      <c r="E215" s="6" t="n"/>
      <c r="F215" s="7" t="n"/>
      <c r="G215" s="8">
        <f>IF(OR(B215="",E215=""),"",IF(C215="Entrada",E215,0))</f>
        <v/>
      </c>
      <c r="H215" s="8">
        <f>IF(OR(B215="",E215=""),"",IF(C215="Salida",E215,0))</f>
        <v/>
      </c>
      <c r="I215" s="9">
        <f>IF(G215="","",G215*IF(F215="",0,F215))</f>
        <v/>
      </c>
      <c r="J215" s="10">
        <f>IF(OR(H215="",H215=0),"",IFERROR(ROUND((SUMIFS(I$1:I214,B$1:B214,B215)-SUMIFS(K$1:K214,B$1:B214,B215))/(SUMIFS(G$1:G214,B$1:B214,B215)-SUMIFS(H$1:H214,B$1:B214,B215)),4),0))</f>
        <v/>
      </c>
      <c r="K215" s="9">
        <f>IF(H215="","",IF(H215=0,0,ROUND(H215*J215,2)))</f>
        <v/>
      </c>
      <c r="L215" s="8">
        <f>IF(OR(B215="",E215=""),"",SUMIFS(G$2:G215,B$2:B215,B215)-SUMIFS(H$2:H215,B$2:B215,B215))</f>
        <v/>
      </c>
      <c r="M215" s="9">
        <f>IF(L215="","",ROUND(SUMIFS(I$2:I215,B$2:B215,B215)-SUMIFS(K$2:K215,B$2:B215,B215),2))</f>
        <v/>
      </c>
      <c r="N215" s="10">
        <f>IF(L215="","",IF(L215&gt;0,ROUND(M215/L215,4),""))</f>
        <v/>
      </c>
    </row>
    <row r="216">
      <c r="A216" s="5" t="n"/>
      <c r="B216" s="6" t="n"/>
      <c r="C216" s="6" t="n"/>
      <c r="D216" s="6" t="n"/>
      <c r="E216" s="6" t="n"/>
      <c r="F216" s="7" t="n"/>
      <c r="G216" s="8">
        <f>IF(OR(B216="",E216=""),"",IF(C216="Entrada",E216,0))</f>
        <v/>
      </c>
      <c r="H216" s="8">
        <f>IF(OR(B216="",E216=""),"",IF(C216="Salida",E216,0))</f>
        <v/>
      </c>
      <c r="I216" s="9">
        <f>IF(G216="","",G216*IF(F216="",0,F216))</f>
        <v/>
      </c>
      <c r="J216" s="10">
        <f>IF(OR(H216="",H216=0),"",IFERROR(ROUND((SUMIFS(I$1:I215,B$1:B215,B216)-SUMIFS(K$1:K215,B$1:B215,B216))/(SUMIFS(G$1:G215,B$1:B215,B216)-SUMIFS(H$1:H215,B$1:B215,B216)),4),0))</f>
        <v/>
      </c>
      <c r="K216" s="9">
        <f>IF(H216="","",IF(H216=0,0,ROUND(H216*J216,2)))</f>
        <v/>
      </c>
      <c r="L216" s="8">
        <f>IF(OR(B216="",E216=""),"",SUMIFS(G$2:G216,B$2:B216,B216)-SUMIFS(H$2:H216,B$2:B216,B216))</f>
        <v/>
      </c>
      <c r="M216" s="9">
        <f>IF(L216="","",ROUND(SUMIFS(I$2:I216,B$2:B216,B216)-SUMIFS(K$2:K216,B$2:B216,B216),2))</f>
        <v/>
      </c>
      <c r="N216" s="10">
        <f>IF(L216="","",IF(L216&gt;0,ROUND(M216/L216,4),""))</f>
        <v/>
      </c>
    </row>
    <row r="217">
      <c r="A217" s="5" t="n"/>
      <c r="B217" s="6" t="n"/>
      <c r="C217" s="6" t="n"/>
      <c r="D217" s="6" t="n"/>
      <c r="E217" s="6" t="n"/>
      <c r="F217" s="7" t="n"/>
      <c r="G217" s="8">
        <f>IF(OR(B217="",E217=""),"",IF(C217="Entrada",E217,0))</f>
        <v/>
      </c>
      <c r="H217" s="8">
        <f>IF(OR(B217="",E217=""),"",IF(C217="Salida",E217,0))</f>
        <v/>
      </c>
      <c r="I217" s="9">
        <f>IF(G217="","",G217*IF(F217="",0,F217))</f>
        <v/>
      </c>
      <c r="J217" s="10">
        <f>IF(OR(H217="",H217=0),"",IFERROR(ROUND((SUMIFS(I$1:I216,B$1:B216,B217)-SUMIFS(K$1:K216,B$1:B216,B217))/(SUMIFS(G$1:G216,B$1:B216,B217)-SUMIFS(H$1:H216,B$1:B216,B217)),4),0))</f>
        <v/>
      </c>
      <c r="K217" s="9">
        <f>IF(H217="","",IF(H217=0,0,ROUND(H217*J217,2)))</f>
        <v/>
      </c>
      <c r="L217" s="8">
        <f>IF(OR(B217="",E217=""),"",SUMIFS(G$2:G217,B$2:B217,B217)-SUMIFS(H$2:H217,B$2:B217,B217))</f>
        <v/>
      </c>
      <c r="M217" s="9">
        <f>IF(L217="","",ROUND(SUMIFS(I$2:I217,B$2:B217,B217)-SUMIFS(K$2:K217,B$2:B217,B217),2))</f>
        <v/>
      </c>
      <c r="N217" s="10">
        <f>IF(L217="","",IF(L217&gt;0,ROUND(M217/L217,4),""))</f>
        <v/>
      </c>
    </row>
    <row r="218">
      <c r="A218" s="5" t="n"/>
      <c r="B218" s="6" t="n"/>
      <c r="C218" s="6" t="n"/>
      <c r="D218" s="6" t="n"/>
      <c r="E218" s="6" t="n"/>
      <c r="F218" s="7" t="n"/>
      <c r="G218" s="8">
        <f>IF(OR(B218="",E218=""),"",IF(C218="Entrada",E218,0))</f>
        <v/>
      </c>
      <c r="H218" s="8">
        <f>IF(OR(B218="",E218=""),"",IF(C218="Salida",E218,0))</f>
        <v/>
      </c>
      <c r="I218" s="9">
        <f>IF(G218="","",G218*IF(F218="",0,F218))</f>
        <v/>
      </c>
      <c r="J218" s="10">
        <f>IF(OR(H218="",H218=0),"",IFERROR(ROUND((SUMIFS(I$1:I217,B$1:B217,B218)-SUMIFS(K$1:K217,B$1:B217,B218))/(SUMIFS(G$1:G217,B$1:B217,B218)-SUMIFS(H$1:H217,B$1:B217,B218)),4),0))</f>
        <v/>
      </c>
      <c r="K218" s="9">
        <f>IF(H218="","",IF(H218=0,0,ROUND(H218*J218,2)))</f>
        <v/>
      </c>
      <c r="L218" s="8">
        <f>IF(OR(B218="",E218=""),"",SUMIFS(G$2:G218,B$2:B218,B218)-SUMIFS(H$2:H218,B$2:B218,B218))</f>
        <v/>
      </c>
      <c r="M218" s="9">
        <f>IF(L218="","",ROUND(SUMIFS(I$2:I218,B$2:B218,B218)-SUMIFS(K$2:K218,B$2:B218,B218),2))</f>
        <v/>
      </c>
      <c r="N218" s="10">
        <f>IF(L218="","",IF(L218&gt;0,ROUND(M218/L218,4),""))</f>
        <v/>
      </c>
    </row>
    <row r="219">
      <c r="A219" s="5" t="n"/>
      <c r="B219" s="6" t="n"/>
      <c r="C219" s="6" t="n"/>
      <c r="D219" s="6" t="n"/>
      <c r="E219" s="6" t="n"/>
      <c r="F219" s="7" t="n"/>
      <c r="G219" s="8">
        <f>IF(OR(B219="",E219=""),"",IF(C219="Entrada",E219,0))</f>
        <v/>
      </c>
      <c r="H219" s="8">
        <f>IF(OR(B219="",E219=""),"",IF(C219="Salida",E219,0))</f>
        <v/>
      </c>
      <c r="I219" s="9">
        <f>IF(G219="","",G219*IF(F219="",0,F219))</f>
        <v/>
      </c>
      <c r="J219" s="10">
        <f>IF(OR(H219="",H219=0),"",IFERROR(ROUND((SUMIFS(I$1:I218,B$1:B218,B219)-SUMIFS(K$1:K218,B$1:B218,B219))/(SUMIFS(G$1:G218,B$1:B218,B219)-SUMIFS(H$1:H218,B$1:B218,B219)),4),0))</f>
        <v/>
      </c>
      <c r="K219" s="9">
        <f>IF(H219="","",IF(H219=0,0,ROUND(H219*J219,2)))</f>
        <v/>
      </c>
      <c r="L219" s="8">
        <f>IF(OR(B219="",E219=""),"",SUMIFS(G$2:G219,B$2:B219,B219)-SUMIFS(H$2:H219,B$2:B219,B219))</f>
        <v/>
      </c>
      <c r="M219" s="9">
        <f>IF(L219="","",ROUND(SUMIFS(I$2:I219,B$2:B219,B219)-SUMIFS(K$2:K219,B$2:B219,B219),2))</f>
        <v/>
      </c>
      <c r="N219" s="10">
        <f>IF(L219="","",IF(L219&gt;0,ROUND(M219/L219,4),""))</f>
        <v/>
      </c>
    </row>
    <row r="220">
      <c r="A220" s="5" t="n"/>
      <c r="B220" s="6" t="n"/>
      <c r="C220" s="6" t="n"/>
      <c r="D220" s="6" t="n"/>
      <c r="E220" s="6" t="n"/>
      <c r="F220" s="7" t="n"/>
      <c r="G220" s="8">
        <f>IF(OR(B220="",E220=""),"",IF(C220="Entrada",E220,0))</f>
        <v/>
      </c>
      <c r="H220" s="8">
        <f>IF(OR(B220="",E220=""),"",IF(C220="Salida",E220,0))</f>
        <v/>
      </c>
      <c r="I220" s="9">
        <f>IF(G220="","",G220*IF(F220="",0,F220))</f>
        <v/>
      </c>
      <c r="J220" s="10">
        <f>IF(OR(H220="",H220=0),"",IFERROR(ROUND((SUMIFS(I$1:I219,B$1:B219,B220)-SUMIFS(K$1:K219,B$1:B219,B220))/(SUMIFS(G$1:G219,B$1:B219,B220)-SUMIFS(H$1:H219,B$1:B219,B220)),4),0))</f>
        <v/>
      </c>
      <c r="K220" s="9">
        <f>IF(H220="","",IF(H220=0,0,ROUND(H220*J220,2)))</f>
        <v/>
      </c>
      <c r="L220" s="8">
        <f>IF(OR(B220="",E220=""),"",SUMIFS(G$2:G220,B$2:B220,B220)-SUMIFS(H$2:H220,B$2:B220,B220))</f>
        <v/>
      </c>
      <c r="M220" s="9">
        <f>IF(L220="","",ROUND(SUMIFS(I$2:I220,B$2:B220,B220)-SUMIFS(K$2:K220,B$2:B220,B220),2))</f>
        <v/>
      </c>
      <c r="N220" s="10">
        <f>IF(L220="","",IF(L220&gt;0,ROUND(M220/L220,4),""))</f>
        <v/>
      </c>
    </row>
    <row r="221">
      <c r="A221" s="5" t="n"/>
      <c r="B221" s="6" t="n"/>
      <c r="C221" s="6" t="n"/>
      <c r="D221" s="6" t="n"/>
      <c r="E221" s="6" t="n"/>
      <c r="F221" s="7" t="n"/>
      <c r="G221" s="8">
        <f>IF(OR(B221="",E221=""),"",IF(C221="Entrada",E221,0))</f>
        <v/>
      </c>
      <c r="H221" s="8">
        <f>IF(OR(B221="",E221=""),"",IF(C221="Salida",E221,0))</f>
        <v/>
      </c>
      <c r="I221" s="9">
        <f>IF(G221="","",G221*IF(F221="",0,F221))</f>
        <v/>
      </c>
      <c r="J221" s="10">
        <f>IF(OR(H221="",H221=0),"",IFERROR(ROUND((SUMIFS(I$1:I220,B$1:B220,B221)-SUMIFS(K$1:K220,B$1:B220,B221))/(SUMIFS(G$1:G220,B$1:B220,B221)-SUMIFS(H$1:H220,B$1:B220,B221)),4),0))</f>
        <v/>
      </c>
      <c r="K221" s="9">
        <f>IF(H221="","",IF(H221=0,0,ROUND(H221*J221,2)))</f>
        <v/>
      </c>
      <c r="L221" s="8">
        <f>IF(OR(B221="",E221=""),"",SUMIFS(G$2:G221,B$2:B221,B221)-SUMIFS(H$2:H221,B$2:B221,B221))</f>
        <v/>
      </c>
      <c r="M221" s="9">
        <f>IF(L221="","",ROUND(SUMIFS(I$2:I221,B$2:B221,B221)-SUMIFS(K$2:K221,B$2:B221,B221),2))</f>
        <v/>
      </c>
      <c r="N221" s="10">
        <f>IF(L221="","",IF(L221&gt;0,ROUND(M221/L221,4),""))</f>
        <v/>
      </c>
    </row>
    <row r="222">
      <c r="A222" s="5" t="n"/>
      <c r="B222" s="6" t="n"/>
      <c r="C222" s="6" t="n"/>
      <c r="D222" s="6" t="n"/>
      <c r="E222" s="6" t="n"/>
      <c r="F222" s="7" t="n"/>
      <c r="G222" s="8">
        <f>IF(OR(B222="",E222=""),"",IF(C222="Entrada",E222,0))</f>
        <v/>
      </c>
      <c r="H222" s="8">
        <f>IF(OR(B222="",E222=""),"",IF(C222="Salida",E222,0))</f>
        <v/>
      </c>
      <c r="I222" s="9">
        <f>IF(G222="","",G222*IF(F222="",0,F222))</f>
        <v/>
      </c>
      <c r="J222" s="10">
        <f>IF(OR(H222="",H222=0),"",IFERROR(ROUND((SUMIFS(I$1:I221,B$1:B221,B222)-SUMIFS(K$1:K221,B$1:B221,B222))/(SUMIFS(G$1:G221,B$1:B221,B222)-SUMIFS(H$1:H221,B$1:B221,B222)),4),0))</f>
        <v/>
      </c>
      <c r="K222" s="9">
        <f>IF(H222="","",IF(H222=0,0,ROUND(H222*J222,2)))</f>
        <v/>
      </c>
      <c r="L222" s="8">
        <f>IF(OR(B222="",E222=""),"",SUMIFS(G$2:G222,B$2:B222,B222)-SUMIFS(H$2:H222,B$2:B222,B222))</f>
        <v/>
      </c>
      <c r="M222" s="9">
        <f>IF(L222="","",ROUND(SUMIFS(I$2:I222,B$2:B222,B222)-SUMIFS(K$2:K222,B$2:B222,B222),2))</f>
        <v/>
      </c>
      <c r="N222" s="10">
        <f>IF(L222="","",IF(L222&gt;0,ROUND(M222/L222,4),""))</f>
        <v/>
      </c>
    </row>
    <row r="223">
      <c r="A223" s="5" t="n"/>
      <c r="B223" s="6" t="n"/>
      <c r="C223" s="6" t="n"/>
      <c r="D223" s="6" t="n"/>
      <c r="E223" s="6" t="n"/>
      <c r="F223" s="7" t="n"/>
      <c r="G223" s="8">
        <f>IF(OR(B223="",E223=""),"",IF(C223="Entrada",E223,0))</f>
        <v/>
      </c>
      <c r="H223" s="8">
        <f>IF(OR(B223="",E223=""),"",IF(C223="Salida",E223,0))</f>
        <v/>
      </c>
      <c r="I223" s="9">
        <f>IF(G223="","",G223*IF(F223="",0,F223))</f>
        <v/>
      </c>
      <c r="J223" s="10">
        <f>IF(OR(H223="",H223=0),"",IFERROR(ROUND((SUMIFS(I$1:I222,B$1:B222,B223)-SUMIFS(K$1:K222,B$1:B222,B223))/(SUMIFS(G$1:G222,B$1:B222,B223)-SUMIFS(H$1:H222,B$1:B222,B223)),4),0))</f>
        <v/>
      </c>
      <c r="K223" s="9">
        <f>IF(H223="","",IF(H223=0,0,ROUND(H223*J223,2)))</f>
        <v/>
      </c>
      <c r="L223" s="8">
        <f>IF(OR(B223="",E223=""),"",SUMIFS(G$2:G223,B$2:B223,B223)-SUMIFS(H$2:H223,B$2:B223,B223))</f>
        <v/>
      </c>
      <c r="M223" s="9">
        <f>IF(L223="","",ROUND(SUMIFS(I$2:I223,B$2:B223,B223)-SUMIFS(K$2:K223,B$2:B223,B223),2))</f>
        <v/>
      </c>
      <c r="N223" s="10">
        <f>IF(L223="","",IF(L223&gt;0,ROUND(M223/L223,4),""))</f>
        <v/>
      </c>
    </row>
    <row r="224">
      <c r="A224" s="5" t="n"/>
      <c r="B224" s="6" t="n"/>
      <c r="C224" s="6" t="n"/>
      <c r="D224" s="6" t="n"/>
      <c r="E224" s="6" t="n"/>
      <c r="F224" s="7" t="n"/>
      <c r="G224" s="8">
        <f>IF(OR(B224="",E224=""),"",IF(C224="Entrada",E224,0))</f>
        <v/>
      </c>
      <c r="H224" s="8">
        <f>IF(OR(B224="",E224=""),"",IF(C224="Salida",E224,0))</f>
        <v/>
      </c>
      <c r="I224" s="9">
        <f>IF(G224="","",G224*IF(F224="",0,F224))</f>
        <v/>
      </c>
      <c r="J224" s="10">
        <f>IF(OR(H224="",H224=0),"",IFERROR(ROUND((SUMIFS(I$1:I223,B$1:B223,B224)-SUMIFS(K$1:K223,B$1:B223,B224))/(SUMIFS(G$1:G223,B$1:B223,B224)-SUMIFS(H$1:H223,B$1:B223,B224)),4),0))</f>
        <v/>
      </c>
      <c r="K224" s="9">
        <f>IF(H224="","",IF(H224=0,0,ROUND(H224*J224,2)))</f>
        <v/>
      </c>
      <c r="L224" s="8">
        <f>IF(OR(B224="",E224=""),"",SUMIFS(G$2:G224,B$2:B224,B224)-SUMIFS(H$2:H224,B$2:B224,B224))</f>
        <v/>
      </c>
      <c r="M224" s="9">
        <f>IF(L224="","",ROUND(SUMIFS(I$2:I224,B$2:B224,B224)-SUMIFS(K$2:K224,B$2:B224,B224),2))</f>
        <v/>
      </c>
      <c r="N224" s="10">
        <f>IF(L224="","",IF(L224&gt;0,ROUND(M224/L224,4),""))</f>
        <v/>
      </c>
    </row>
    <row r="225">
      <c r="A225" s="5" t="n"/>
      <c r="B225" s="6" t="n"/>
      <c r="C225" s="6" t="n"/>
      <c r="D225" s="6" t="n"/>
      <c r="E225" s="6" t="n"/>
      <c r="F225" s="7" t="n"/>
      <c r="G225" s="8">
        <f>IF(OR(B225="",E225=""),"",IF(C225="Entrada",E225,0))</f>
        <v/>
      </c>
      <c r="H225" s="8">
        <f>IF(OR(B225="",E225=""),"",IF(C225="Salida",E225,0))</f>
        <v/>
      </c>
      <c r="I225" s="9">
        <f>IF(G225="","",G225*IF(F225="",0,F225))</f>
        <v/>
      </c>
      <c r="J225" s="10">
        <f>IF(OR(H225="",H225=0),"",IFERROR(ROUND((SUMIFS(I$1:I224,B$1:B224,B225)-SUMIFS(K$1:K224,B$1:B224,B225))/(SUMIFS(G$1:G224,B$1:B224,B225)-SUMIFS(H$1:H224,B$1:B224,B225)),4),0))</f>
        <v/>
      </c>
      <c r="K225" s="9">
        <f>IF(H225="","",IF(H225=0,0,ROUND(H225*J225,2)))</f>
        <v/>
      </c>
      <c r="L225" s="8">
        <f>IF(OR(B225="",E225=""),"",SUMIFS(G$2:G225,B$2:B225,B225)-SUMIFS(H$2:H225,B$2:B225,B225))</f>
        <v/>
      </c>
      <c r="M225" s="9">
        <f>IF(L225="","",ROUND(SUMIFS(I$2:I225,B$2:B225,B225)-SUMIFS(K$2:K225,B$2:B225,B225),2))</f>
        <v/>
      </c>
      <c r="N225" s="10">
        <f>IF(L225="","",IF(L225&gt;0,ROUND(M225/L225,4),""))</f>
        <v/>
      </c>
    </row>
    <row r="226">
      <c r="A226" s="5" t="n"/>
      <c r="B226" s="6" t="n"/>
      <c r="C226" s="6" t="n"/>
      <c r="D226" s="6" t="n"/>
      <c r="E226" s="6" t="n"/>
      <c r="F226" s="7" t="n"/>
      <c r="G226" s="8">
        <f>IF(OR(B226="",E226=""),"",IF(C226="Entrada",E226,0))</f>
        <v/>
      </c>
      <c r="H226" s="8">
        <f>IF(OR(B226="",E226=""),"",IF(C226="Salida",E226,0))</f>
        <v/>
      </c>
      <c r="I226" s="9">
        <f>IF(G226="","",G226*IF(F226="",0,F226))</f>
        <v/>
      </c>
      <c r="J226" s="10">
        <f>IF(OR(H226="",H226=0),"",IFERROR(ROUND((SUMIFS(I$1:I225,B$1:B225,B226)-SUMIFS(K$1:K225,B$1:B225,B226))/(SUMIFS(G$1:G225,B$1:B225,B226)-SUMIFS(H$1:H225,B$1:B225,B226)),4),0))</f>
        <v/>
      </c>
      <c r="K226" s="9">
        <f>IF(H226="","",IF(H226=0,0,ROUND(H226*J226,2)))</f>
        <v/>
      </c>
      <c r="L226" s="8">
        <f>IF(OR(B226="",E226=""),"",SUMIFS(G$2:G226,B$2:B226,B226)-SUMIFS(H$2:H226,B$2:B226,B226))</f>
        <v/>
      </c>
      <c r="M226" s="9">
        <f>IF(L226="","",ROUND(SUMIFS(I$2:I226,B$2:B226,B226)-SUMIFS(K$2:K226,B$2:B226,B226),2))</f>
        <v/>
      </c>
      <c r="N226" s="10">
        <f>IF(L226="","",IF(L226&gt;0,ROUND(M226/L226,4),""))</f>
        <v/>
      </c>
    </row>
    <row r="227">
      <c r="A227" s="5" t="n"/>
      <c r="B227" s="6" t="n"/>
      <c r="C227" s="6" t="n"/>
      <c r="D227" s="6" t="n"/>
      <c r="E227" s="6" t="n"/>
      <c r="F227" s="7" t="n"/>
      <c r="G227" s="8">
        <f>IF(OR(B227="",E227=""),"",IF(C227="Entrada",E227,0))</f>
        <v/>
      </c>
      <c r="H227" s="8">
        <f>IF(OR(B227="",E227=""),"",IF(C227="Salida",E227,0))</f>
        <v/>
      </c>
      <c r="I227" s="9">
        <f>IF(G227="","",G227*IF(F227="",0,F227))</f>
        <v/>
      </c>
      <c r="J227" s="10">
        <f>IF(OR(H227="",H227=0),"",IFERROR(ROUND((SUMIFS(I$1:I226,B$1:B226,B227)-SUMIFS(K$1:K226,B$1:B226,B227))/(SUMIFS(G$1:G226,B$1:B226,B227)-SUMIFS(H$1:H226,B$1:B226,B227)),4),0))</f>
        <v/>
      </c>
      <c r="K227" s="9">
        <f>IF(H227="","",IF(H227=0,0,ROUND(H227*J227,2)))</f>
        <v/>
      </c>
      <c r="L227" s="8">
        <f>IF(OR(B227="",E227=""),"",SUMIFS(G$2:G227,B$2:B227,B227)-SUMIFS(H$2:H227,B$2:B227,B227))</f>
        <v/>
      </c>
      <c r="M227" s="9">
        <f>IF(L227="","",ROUND(SUMIFS(I$2:I227,B$2:B227,B227)-SUMIFS(K$2:K227,B$2:B227,B227),2))</f>
        <v/>
      </c>
      <c r="N227" s="10">
        <f>IF(L227="","",IF(L227&gt;0,ROUND(M227/L227,4),""))</f>
        <v/>
      </c>
    </row>
    <row r="228">
      <c r="A228" s="5" t="n"/>
      <c r="B228" s="6" t="n"/>
      <c r="C228" s="6" t="n"/>
      <c r="D228" s="6" t="n"/>
      <c r="E228" s="6" t="n"/>
      <c r="F228" s="7" t="n"/>
      <c r="G228" s="8">
        <f>IF(OR(B228="",E228=""),"",IF(C228="Entrada",E228,0))</f>
        <v/>
      </c>
      <c r="H228" s="8">
        <f>IF(OR(B228="",E228=""),"",IF(C228="Salida",E228,0))</f>
        <v/>
      </c>
      <c r="I228" s="9">
        <f>IF(G228="","",G228*IF(F228="",0,F228))</f>
        <v/>
      </c>
      <c r="J228" s="10">
        <f>IF(OR(H228="",H228=0),"",IFERROR(ROUND((SUMIFS(I$1:I227,B$1:B227,B228)-SUMIFS(K$1:K227,B$1:B227,B228))/(SUMIFS(G$1:G227,B$1:B227,B228)-SUMIFS(H$1:H227,B$1:B227,B228)),4),0))</f>
        <v/>
      </c>
      <c r="K228" s="9">
        <f>IF(H228="","",IF(H228=0,0,ROUND(H228*J228,2)))</f>
        <v/>
      </c>
      <c r="L228" s="8">
        <f>IF(OR(B228="",E228=""),"",SUMIFS(G$2:G228,B$2:B228,B228)-SUMIFS(H$2:H228,B$2:B228,B228))</f>
        <v/>
      </c>
      <c r="M228" s="9">
        <f>IF(L228="","",ROUND(SUMIFS(I$2:I228,B$2:B228,B228)-SUMIFS(K$2:K228,B$2:B228,B228),2))</f>
        <v/>
      </c>
      <c r="N228" s="10">
        <f>IF(L228="","",IF(L228&gt;0,ROUND(M228/L228,4),""))</f>
        <v/>
      </c>
    </row>
    <row r="229">
      <c r="A229" s="5" t="n"/>
      <c r="B229" s="6" t="n"/>
      <c r="C229" s="6" t="n"/>
      <c r="D229" s="6" t="n"/>
      <c r="E229" s="6" t="n"/>
      <c r="F229" s="7" t="n"/>
      <c r="G229" s="8">
        <f>IF(OR(B229="",E229=""),"",IF(C229="Entrada",E229,0))</f>
        <v/>
      </c>
      <c r="H229" s="8">
        <f>IF(OR(B229="",E229=""),"",IF(C229="Salida",E229,0))</f>
        <v/>
      </c>
      <c r="I229" s="9">
        <f>IF(G229="","",G229*IF(F229="",0,F229))</f>
        <v/>
      </c>
      <c r="J229" s="10">
        <f>IF(OR(H229="",H229=0),"",IFERROR(ROUND((SUMIFS(I$1:I228,B$1:B228,B229)-SUMIFS(K$1:K228,B$1:B228,B229))/(SUMIFS(G$1:G228,B$1:B228,B229)-SUMIFS(H$1:H228,B$1:B228,B229)),4),0))</f>
        <v/>
      </c>
      <c r="K229" s="9">
        <f>IF(H229="","",IF(H229=0,0,ROUND(H229*J229,2)))</f>
        <v/>
      </c>
      <c r="L229" s="8">
        <f>IF(OR(B229="",E229=""),"",SUMIFS(G$2:G229,B$2:B229,B229)-SUMIFS(H$2:H229,B$2:B229,B229))</f>
        <v/>
      </c>
      <c r="M229" s="9">
        <f>IF(L229="","",ROUND(SUMIFS(I$2:I229,B$2:B229,B229)-SUMIFS(K$2:K229,B$2:B229,B229),2))</f>
        <v/>
      </c>
      <c r="N229" s="10">
        <f>IF(L229="","",IF(L229&gt;0,ROUND(M229/L229,4),""))</f>
        <v/>
      </c>
    </row>
    <row r="230">
      <c r="A230" s="5" t="n"/>
      <c r="B230" s="6" t="n"/>
      <c r="C230" s="6" t="n"/>
      <c r="D230" s="6" t="n"/>
      <c r="E230" s="6" t="n"/>
      <c r="F230" s="7" t="n"/>
      <c r="G230" s="8">
        <f>IF(OR(B230="",E230=""),"",IF(C230="Entrada",E230,0))</f>
        <v/>
      </c>
      <c r="H230" s="8">
        <f>IF(OR(B230="",E230=""),"",IF(C230="Salida",E230,0))</f>
        <v/>
      </c>
      <c r="I230" s="9">
        <f>IF(G230="","",G230*IF(F230="",0,F230))</f>
        <v/>
      </c>
      <c r="J230" s="10">
        <f>IF(OR(H230="",H230=0),"",IFERROR(ROUND((SUMIFS(I$1:I229,B$1:B229,B230)-SUMIFS(K$1:K229,B$1:B229,B230))/(SUMIFS(G$1:G229,B$1:B229,B230)-SUMIFS(H$1:H229,B$1:B229,B230)),4),0))</f>
        <v/>
      </c>
      <c r="K230" s="9">
        <f>IF(H230="","",IF(H230=0,0,ROUND(H230*J230,2)))</f>
        <v/>
      </c>
      <c r="L230" s="8">
        <f>IF(OR(B230="",E230=""),"",SUMIFS(G$2:G230,B$2:B230,B230)-SUMIFS(H$2:H230,B$2:B230,B230))</f>
        <v/>
      </c>
      <c r="M230" s="9">
        <f>IF(L230="","",ROUND(SUMIFS(I$2:I230,B$2:B230,B230)-SUMIFS(K$2:K230,B$2:B230,B230),2))</f>
        <v/>
      </c>
      <c r="N230" s="10">
        <f>IF(L230="","",IF(L230&gt;0,ROUND(M230/L230,4),""))</f>
        <v/>
      </c>
    </row>
    <row r="231">
      <c r="A231" s="5" t="n"/>
      <c r="B231" s="6" t="n"/>
      <c r="C231" s="6" t="n"/>
      <c r="D231" s="6" t="n"/>
      <c r="E231" s="6" t="n"/>
      <c r="F231" s="7" t="n"/>
      <c r="G231" s="8">
        <f>IF(OR(B231="",E231=""),"",IF(C231="Entrada",E231,0))</f>
        <v/>
      </c>
      <c r="H231" s="8">
        <f>IF(OR(B231="",E231=""),"",IF(C231="Salida",E231,0))</f>
        <v/>
      </c>
      <c r="I231" s="9">
        <f>IF(G231="","",G231*IF(F231="",0,F231))</f>
        <v/>
      </c>
      <c r="J231" s="10">
        <f>IF(OR(H231="",H231=0),"",IFERROR(ROUND((SUMIFS(I$1:I230,B$1:B230,B231)-SUMIFS(K$1:K230,B$1:B230,B231))/(SUMIFS(G$1:G230,B$1:B230,B231)-SUMIFS(H$1:H230,B$1:B230,B231)),4),0))</f>
        <v/>
      </c>
      <c r="K231" s="9">
        <f>IF(H231="","",IF(H231=0,0,ROUND(H231*J231,2)))</f>
        <v/>
      </c>
      <c r="L231" s="8">
        <f>IF(OR(B231="",E231=""),"",SUMIFS(G$2:G231,B$2:B231,B231)-SUMIFS(H$2:H231,B$2:B231,B231))</f>
        <v/>
      </c>
      <c r="M231" s="9">
        <f>IF(L231="","",ROUND(SUMIFS(I$2:I231,B$2:B231,B231)-SUMIFS(K$2:K231,B$2:B231,B231),2))</f>
        <v/>
      </c>
      <c r="N231" s="10">
        <f>IF(L231="","",IF(L231&gt;0,ROUND(M231/L231,4),""))</f>
        <v/>
      </c>
    </row>
    <row r="232">
      <c r="A232" s="5" t="n"/>
      <c r="B232" s="6" t="n"/>
      <c r="C232" s="6" t="n"/>
      <c r="D232" s="6" t="n"/>
      <c r="E232" s="6" t="n"/>
      <c r="F232" s="7" t="n"/>
      <c r="G232" s="8">
        <f>IF(OR(B232="",E232=""),"",IF(C232="Entrada",E232,0))</f>
        <v/>
      </c>
      <c r="H232" s="8">
        <f>IF(OR(B232="",E232=""),"",IF(C232="Salida",E232,0))</f>
        <v/>
      </c>
      <c r="I232" s="9">
        <f>IF(G232="","",G232*IF(F232="",0,F232))</f>
        <v/>
      </c>
      <c r="J232" s="10">
        <f>IF(OR(H232="",H232=0),"",IFERROR(ROUND((SUMIFS(I$1:I231,B$1:B231,B232)-SUMIFS(K$1:K231,B$1:B231,B232))/(SUMIFS(G$1:G231,B$1:B231,B232)-SUMIFS(H$1:H231,B$1:B231,B232)),4),0))</f>
        <v/>
      </c>
      <c r="K232" s="9">
        <f>IF(H232="","",IF(H232=0,0,ROUND(H232*J232,2)))</f>
        <v/>
      </c>
      <c r="L232" s="8">
        <f>IF(OR(B232="",E232=""),"",SUMIFS(G$2:G232,B$2:B232,B232)-SUMIFS(H$2:H232,B$2:B232,B232))</f>
        <v/>
      </c>
      <c r="M232" s="9">
        <f>IF(L232="","",ROUND(SUMIFS(I$2:I232,B$2:B232,B232)-SUMIFS(K$2:K232,B$2:B232,B232),2))</f>
        <v/>
      </c>
      <c r="N232" s="10">
        <f>IF(L232="","",IF(L232&gt;0,ROUND(M232/L232,4),""))</f>
        <v/>
      </c>
    </row>
    <row r="233">
      <c r="A233" s="5" t="n"/>
      <c r="B233" s="6" t="n"/>
      <c r="C233" s="6" t="n"/>
      <c r="D233" s="6" t="n"/>
      <c r="E233" s="6" t="n"/>
      <c r="F233" s="7" t="n"/>
      <c r="G233" s="8">
        <f>IF(OR(B233="",E233=""),"",IF(C233="Entrada",E233,0))</f>
        <v/>
      </c>
      <c r="H233" s="8">
        <f>IF(OR(B233="",E233=""),"",IF(C233="Salida",E233,0))</f>
        <v/>
      </c>
      <c r="I233" s="9">
        <f>IF(G233="","",G233*IF(F233="",0,F233))</f>
        <v/>
      </c>
      <c r="J233" s="10">
        <f>IF(OR(H233="",H233=0),"",IFERROR(ROUND((SUMIFS(I$1:I232,B$1:B232,B233)-SUMIFS(K$1:K232,B$1:B232,B233))/(SUMIFS(G$1:G232,B$1:B232,B233)-SUMIFS(H$1:H232,B$1:B232,B233)),4),0))</f>
        <v/>
      </c>
      <c r="K233" s="9">
        <f>IF(H233="","",IF(H233=0,0,ROUND(H233*J233,2)))</f>
        <v/>
      </c>
      <c r="L233" s="8">
        <f>IF(OR(B233="",E233=""),"",SUMIFS(G$2:G233,B$2:B233,B233)-SUMIFS(H$2:H233,B$2:B233,B233))</f>
        <v/>
      </c>
      <c r="M233" s="9">
        <f>IF(L233="","",ROUND(SUMIFS(I$2:I233,B$2:B233,B233)-SUMIFS(K$2:K233,B$2:B233,B233),2))</f>
        <v/>
      </c>
      <c r="N233" s="10">
        <f>IF(L233="","",IF(L233&gt;0,ROUND(M233/L233,4),""))</f>
        <v/>
      </c>
    </row>
    <row r="234">
      <c r="A234" s="5" t="n"/>
      <c r="B234" s="6" t="n"/>
      <c r="C234" s="6" t="n"/>
      <c r="D234" s="6" t="n"/>
      <c r="E234" s="6" t="n"/>
      <c r="F234" s="7" t="n"/>
      <c r="G234" s="8">
        <f>IF(OR(B234="",E234=""),"",IF(C234="Entrada",E234,0))</f>
        <v/>
      </c>
      <c r="H234" s="8">
        <f>IF(OR(B234="",E234=""),"",IF(C234="Salida",E234,0))</f>
        <v/>
      </c>
      <c r="I234" s="9">
        <f>IF(G234="","",G234*IF(F234="",0,F234))</f>
        <v/>
      </c>
      <c r="J234" s="10">
        <f>IF(OR(H234="",H234=0),"",IFERROR(ROUND((SUMIFS(I$1:I233,B$1:B233,B234)-SUMIFS(K$1:K233,B$1:B233,B234))/(SUMIFS(G$1:G233,B$1:B233,B234)-SUMIFS(H$1:H233,B$1:B233,B234)),4),0))</f>
        <v/>
      </c>
      <c r="K234" s="9">
        <f>IF(H234="","",IF(H234=0,0,ROUND(H234*J234,2)))</f>
        <v/>
      </c>
      <c r="L234" s="8">
        <f>IF(OR(B234="",E234=""),"",SUMIFS(G$2:G234,B$2:B234,B234)-SUMIFS(H$2:H234,B$2:B234,B234))</f>
        <v/>
      </c>
      <c r="M234" s="9">
        <f>IF(L234="","",ROUND(SUMIFS(I$2:I234,B$2:B234,B234)-SUMIFS(K$2:K234,B$2:B234,B234),2))</f>
        <v/>
      </c>
      <c r="N234" s="10">
        <f>IF(L234="","",IF(L234&gt;0,ROUND(M234/L234,4),""))</f>
        <v/>
      </c>
    </row>
    <row r="235">
      <c r="A235" s="5" t="n"/>
      <c r="B235" s="6" t="n"/>
      <c r="C235" s="6" t="n"/>
      <c r="D235" s="6" t="n"/>
      <c r="E235" s="6" t="n"/>
      <c r="F235" s="7" t="n"/>
      <c r="G235" s="8">
        <f>IF(OR(B235="",E235=""),"",IF(C235="Entrada",E235,0))</f>
        <v/>
      </c>
      <c r="H235" s="8">
        <f>IF(OR(B235="",E235=""),"",IF(C235="Salida",E235,0))</f>
        <v/>
      </c>
      <c r="I235" s="9">
        <f>IF(G235="","",G235*IF(F235="",0,F235))</f>
        <v/>
      </c>
      <c r="J235" s="10">
        <f>IF(OR(H235="",H235=0),"",IFERROR(ROUND((SUMIFS(I$1:I234,B$1:B234,B235)-SUMIFS(K$1:K234,B$1:B234,B235))/(SUMIFS(G$1:G234,B$1:B234,B235)-SUMIFS(H$1:H234,B$1:B234,B235)),4),0))</f>
        <v/>
      </c>
      <c r="K235" s="9">
        <f>IF(H235="","",IF(H235=0,0,ROUND(H235*J235,2)))</f>
        <v/>
      </c>
      <c r="L235" s="8">
        <f>IF(OR(B235="",E235=""),"",SUMIFS(G$2:G235,B$2:B235,B235)-SUMIFS(H$2:H235,B$2:B235,B235))</f>
        <v/>
      </c>
      <c r="M235" s="9">
        <f>IF(L235="","",ROUND(SUMIFS(I$2:I235,B$2:B235,B235)-SUMIFS(K$2:K235,B$2:B235,B235),2))</f>
        <v/>
      </c>
      <c r="N235" s="10">
        <f>IF(L235="","",IF(L235&gt;0,ROUND(M235/L235,4),""))</f>
        <v/>
      </c>
    </row>
    <row r="236">
      <c r="A236" s="5" t="n"/>
      <c r="B236" s="6" t="n"/>
      <c r="C236" s="6" t="n"/>
      <c r="D236" s="6" t="n"/>
      <c r="E236" s="6" t="n"/>
      <c r="F236" s="7" t="n"/>
      <c r="G236" s="8">
        <f>IF(OR(B236="",E236=""),"",IF(C236="Entrada",E236,0))</f>
        <v/>
      </c>
      <c r="H236" s="8">
        <f>IF(OR(B236="",E236=""),"",IF(C236="Salida",E236,0))</f>
        <v/>
      </c>
      <c r="I236" s="9">
        <f>IF(G236="","",G236*IF(F236="",0,F236))</f>
        <v/>
      </c>
      <c r="J236" s="10">
        <f>IF(OR(H236="",H236=0),"",IFERROR(ROUND((SUMIFS(I$1:I235,B$1:B235,B236)-SUMIFS(K$1:K235,B$1:B235,B236))/(SUMIFS(G$1:G235,B$1:B235,B236)-SUMIFS(H$1:H235,B$1:B235,B236)),4),0))</f>
        <v/>
      </c>
      <c r="K236" s="9">
        <f>IF(H236="","",IF(H236=0,0,ROUND(H236*J236,2)))</f>
        <v/>
      </c>
      <c r="L236" s="8">
        <f>IF(OR(B236="",E236=""),"",SUMIFS(G$2:G236,B$2:B236,B236)-SUMIFS(H$2:H236,B$2:B236,B236))</f>
        <v/>
      </c>
      <c r="M236" s="9">
        <f>IF(L236="","",ROUND(SUMIFS(I$2:I236,B$2:B236,B236)-SUMIFS(K$2:K236,B$2:B236,B236),2))</f>
        <v/>
      </c>
      <c r="N236" s="10">
        <f>IF(L236="","",IF(L236&gt;0,ROUND(M236/L236,4),""))</f>
        <v/>
      </c>
    </row>
    <row r="237">
      <c r="A237" s="5" t="n"/>
      <c r="B237" s="6" t="n"/>
      <c r="C237" s="6" t="n"/>
      <c r="D237" s="6" t="n"/>
      <c r="E237" s="6" t="n"/>
      <c r="F237" s="7" t="n"/>
      <c r="G237" s="8">
        <f>IF(OR(B237="",E237=""),"",IF(C237="Entrada",E237,0))</f>
        <v/>
      </c>
      <c r="H237" s="8">
        <f>IF(OR(B237="",E237=""),"",IF(C237="Salida",E237,0))</f>
        <v/>
      </c>
      <c r="I237" s="9">
        <f>IF(G237="","",G237*IF(F237="",0,F237))</f>
        <v/>
      </c>
      <c r="J237" s="10">
        <f>IF(OR(H237="",H237=0),"",IFERROR(ROUND((SUMIFS(I$1:I236,B$1:B236,B237)-SUMIFS(K$1:K236,B$1:B236,B237))/(SUMIFS(G$1:G236,B$1:B236,B237)-SUMIFS(H$1:H236,B$1:B236,B237)),4),0))</f>
        <v/>
      </c>
      <c r="K237" s="9">
        <f>IF(H237="","",IF(H237=0,0,ROUND(H237*J237,2)))</f>
        <v/>
      </c>
      <c r="L237" s="8">
        <f>IF(OR(B237="",E237=""),"",SUMIFS(G$2:G237,B$2:B237,B237)-SUMIFS(H$2:H237,B$2:B237,B237))</f>
        <v/>
      </c>
      <c r="M237" s="9">
        <f>IF(L237="","",ROUND(SUMIFS(I$2:I237,B$2:B237,B237)-SUMIFS(K$2:K237,B$2:B237,B237),2))</f>
        <v/>
      </c>
      <c r="N237" s="10">
        <f>IF(L237="","",IF(L237&gt;0,ROUND(M237/L237,4),""))</f>
        <v/>
      </c>
    </row>
    <row r="238">
      <c r="A238" s="5" t="n"/>
      <c r="B238" s="6" t="n"/>
      <c r="C238" s="6" t="n"/>
      <c r="D238" s="6" t="n"/>
      <c r="E238" s="6" t="n"/>
      <c r="F238" s="7" t="n"/>
      <c r="G238" s="8">
        <f>IF(OR(B238="",E238=""),"",IF(C238="Entrada",E238,0))</f>
        <v/>
      </c>
      <c r="H238" s="8">
        <f>IF(OR(B238="",E238=""),"",IF(C238="Salida",E238,0))</f>
        <v/>
      </c>
      <c r="I238" s="9">
        <f>IF(G238="","",G238*IF(F238="",0,F238))</f>
        <v/>
      </c>
      <c r="J238" s="10">
        <f>IF(OR(H238="",H238=0),"",IFERROR(ROUND((SUMIFS(I$1:I237,B$1:B237,B238)-SUMIFS(K$1:K237,B$1:B237,B238))/(SUMIFS(G$1:G237,B$1:B237,B238)-SUMIFS(H$1:H237,B$1:B237,B238)),4),0))</f>
        <v/>
      </c>
      <c r="K238" s="9">
        <f>IF(H238="","",IF(H238=0,0,ROUND(H238*J238,2)))</f>
        <v/>
      </c>
      <c r="L238" s="8">
        <f>IF(OR(B238="",E238=""),"",SUMIFS(G$2:G238,B$2:B238,B238)-SUMIFS(H$2:H238,B$2:B238,B238))</f>
        <v/>
      </c>
      <c r="M238" s="9">
        <f>IF(L238="","",ROUND(SUMIFS(I$2:I238,B$2:B238,B238)-SUMIFS(K$2:K238,B$2:B238,B238),2))</f>
        <v/>
      </c>
      <c r="N238" s="10">
        <f>IF(L238="","",IF(L238&gt;0,ROUND(M238/L238,4),""))</f>
        <v/>
      </c>
    </row>
    <row r="239">
      <c r="A239" s="5" t="n"/>
      <c r="B239" s="6" t="n"/>
      <c r="C239" s="6" t="n"/>
      <c r="D239" s="6" t="n"/>
      <c r="E239" s="6" t="n"/>
      <c r="F239" s="7" t="n"/>
      <c r="G239" s="8">
        <f>IF(OR(B239="",E239=""),"",IF(C239="Entrada",E239,0))</f>
        <v/>
      </c>
      <c r="H239" s="8">
        <f>IF(OR(B239="",E239=""),"",IF(C239="Salida",E239,0))</f>
        <v/>
      </c>
      <c r="I239" s="9">
        <f>IF(G239="","",G239*IF(F239="",0,F239))</f>
        <v/>
      </c>
      <c r="J239" s="10">
        <f>IF(OR(H239="",H239=0),"",IFERROR(ROUND((SUMIFS(I$1:I238,B$1:B238,B239)-SUMIFS(K$1:K238,B$1:B238,B239))/(SUMIFS(G$1:G238,B$1:B238,B239)-SUMIFS(H$1:H238,B$1:B238,B239)),4),0))</f>
        <v/>
      </c>
      <c r="K239" s="9">
        <f>IF(H239="","",IF(H239=0,0,ROUND(H239*J239,2)))</f>
        <v/>
      </c>
      <c r="L239" s="8">
        <f>IF(OR(B239="",E239=""),"",SUMIFS(G$2:G239,B$2:B239,B239)-SUMIFS(H$2:H239,B$2:B239,B239))</f>
        <v/>
      </c>
      <c r="M239" s="9">
        <f>IF(L239="","",ROUND(SUMIFS(I$2:I239,B$2:B239,B239)-SUMIFS(K$2:K239,B$2:B239,B239),2))</f>
        <v/>
      </c>
      <c r="N239" s="10">
        <f>IF(L239="","",IF(L239&gt;0,ROUND(M239/L239,4),""))</f>
        <v/>
      </c>
    </row>
    <row r="240">
      <c r="A240" s="5" t="n"/>
      <c r="B240" s="6" t="n"/>
      <c r="C240" s="6" t="n"/>
      <c r="D240" s="6" t="n"/>
      <c r="E240" s="6" t="n"/>
      <c r="F240" s="7" t="n"/>
      <c r="G240" s="8">
        <f>IF(OR(B240="",E240=""),"",IF(C240="Entrada",E240,0))</f>
        <v/>
      </c>
      <c r="H240" s="8">
        <f>IF(OR(B240="",E240=""),"",IF(C240="Salida",E240,0))</f>
        <v/>
      </c>
      <c r="I240" s="9">
        <f>IF(G240="","",G240*IF(F240="",0,F240))</f>
        <v/>
      </c>
      <c r="J240" s="10">
        <f>IF(OR(H240="",H240=0),"",IFERROR(ROUND((SUMIFS(I$1:I239,B$1:B239,B240)-SUMIFS(K$1:K239,B$1:B239,B240))/(SUMIFS(G$1:G239,B$1:B239,B240)-SUMIFS(H$1:H239,B$1:B239,B240)),4),0))</f>
        <v/>
      </c>
      <c r="K240" s="9">
        <f>IF(H240="","",IF(H240=0,0,ROUND(H240*J240,2)))</f>
        <v/>
      </c>
      <c r="L240" s="8">
        <f>IF(OR(B240="",E240=""),"",SUMIFS(G$2:G240,B$2:B240,B240)-SUMIFS(H$2:H240,B$2:B240,B240))</f>
        <v/>
      </c>
      <c r="M240" s="9">
        <f>IF(L240="","",ROUND(SUMIFS(I$2:I240,B$2:B240,B240)-SUMIFS(K$2:K240,B$2:B240,B240),2))</f>
        <v/>
      </c>
      <c r="N240" s="10">
        <f>IF(L240="","",IF(L240&gt;0,ROUND(M240/L240,4),""))</f>
        <v/>
      </c>
    </row>
    <row r="241">
      <c r="A241" s="5" t="n"/>
      <c r="B241" s="6" t="n"/>
      <c r="C241" s="6" t="n"/>
      <c r="D241" s="6" t="n"/>
      <c r="E241" s="6" t="n"/>
      <c r="F241" s="7" t="n"/>
      <c r="G241" s="8">
        <f>IF(OR(B241="",E241=""),"",IF(C241="Entrada",E241,0))</f>
        <v/>
      </c>
      <c r="H241" s="8">
        <f>IF(OR(B241="",E241=""),"",IF(C241="Salida",E241,0))</f>
        <v/>
      </c>
      <c r="I241" s="9">
        <f>IF(G241="","",G241*IF(F241="",0,F241))</f>
        <v/>
      </c>
      <c r="J241" s="10">
        <f>IF(OR(H241="",H241=0),"",IFERROR(ROUND((SUMIFS(I$1:I240,B$1:B240,B241)-SUMIFS(K$1:K240,B$1:B240,B241))/(SUMIFS(G$1:G240,B$1:B240,B241)-SUMIFS(H$1:H240,B$1:B240,B241)),4),0))</f>
        <v/>
      </c>
      <c r="K241" s="9">
        <f>IF(H241="","",IF(H241=0,0,ROUND(H241*J241,2)))</f>
        <v/>
      </c>
      <c r="L241" s="8">
        <f>IF(OR(B241="",E241=""),"",SUMIFS(G$2:G241,B$2:B241,B241)-SUMIFS(H$2:H241,B$2:B241,B241))</f>
        <v/>
      </c>
      <c r="M241" s="9">
        <f>IF(L241="","",ROUND(SUMIFS(I$2:I241,B$2:B241,B241)-SUMIFS(K$2:K241,B$2:B241,B241),2))</f>
        <v/>
      </c>
      <c r="N241" s="10">
        <f>IF(L241="","",IF(L241&gt;0,ROUND(M241/L241,4),""))</f>
        <v/>
      </c>
    </row>
    <row r="242">
      <c r="A242" s="5" t="n"/>
      <c r="B242" s="6" t="n"/>
      <c r="C242" s="6" t="n"/>
      <c r="D242" s="6" t="n"/>
      <c r="E242" s="6" t="n"/>
      <c r="F242" s="7" t="n"/>
      <c r="G242" s="8">
        <f>IF(OR(B242="",E242=""),"",IF(C242="Entrada",E242,0))</f>
        <v/>
      </c>
      <c r="H242" s="8">
        <f>IF(OR(B242="",E242=""),"",IF(C242="Salida",E242,0))</f>
        <v/>
      </c>
      <c r="I242" s="9">
        <f>IF(G242="","",G242*IF(F242="",0,F242))</f>
        <v/>
      </c>
      <c r="J242" s="10">
        <f>IF(OR(H242="",H242=0),"",IFERROR(ROUND((SUMIFS(I$1:I241,B$1:B241,B242)-SUMIFS(K$1:K241,B$1:B241,B242))/(SUMIFS(G$1:G241,B$1:B241,B242)-SUMIFS(H$1:H241,B$1:B241,B242)),4),0))</f>
        <v/>
      </c>
      <c r="K242" s="9">
        <f>IF(H242="","",IF(H242=0,0,ROUND(H242*J242,2)))</f>
        <v/>
      </c>
      <c r="L242" s="8">
        <f>IF(OR(B242="",E242=""),"",SUMIFS(G$2:G242,B$2:B242,B242)-SUMIFS(H$2:H242,B$2:B242,B242))</f>
        <v/>
      </c>
      <c r="M242" s="9">
        <f>IF(L242="","",ROUND(SUMIFS(I$2:I242,B$2:B242,B242)-SUMIFS(K$2:K242,B$2:B242,B242),2))</f>
        <v/>
      </c>
      <c r="N242" s="10">
        <f>IF(L242="","",IF(L242&gt;0,ROUND(M242/L242,4),""))</f>
        <v/>
      </c>
    </row>
    <row r="243">
      <c r="A243" s="5" t="n"/>
      <c r="B243" s="6" t="n"/>
      <c r="C243" s="6" t="n"/>
      <c r="D243" s="6" t="n"/>
      <c r="E243" s="6" t="n"/>
      <c r="F243" s="7" t="n"/>
      <c r="G243" s="8">
        <f>IF(OR(B243="",E243=""),"",IF(C243="Entrada",E243,0))</f>
        <v/>
      </c>
      <c r="H243" s="8">
        <f>IF(OR(B243="",E243=""),"",IF(C243="Salida",E243,0))</f>
        <v/>
      </c>
      <c r="I243" s="9">
        <f>IF(G243="","",G243*IF(F243="",0,F243))</f>
        <v/>
      </c>
      <c r="J243" s="10">
        <f>IF(OR(H243="",H243=0),"",IFERROR(ROUND((SUMIFS(I$1:I242,B$1:B242,B243)-SUMIFS(K$1:K242,B$1:B242,B243))/(SUMIFS(G$1:G242,B$1:B242,B243)-SUMIFS(H$1:H242,B$1:B242,B243)),4),0))</f>
        <v/>
      </c>
      <c r="K243" s="9">
        <f>IF(H243="","",IF(H243=0,0,ROUND(H243*J243,2)))</f>
        <v/>
      </c>
      <c r="L243" s="8">
        <f>IF(OR(B243="",E243=""),"",SUMIFS(G$2:G243,B$2:B243,B243)-SUMIFS(H$2:H243,B$2:B243,B243))</f>
        <v/>
      </c>
      <c r="M243" s="9">
        <f>IF(L243="","",ROUND(SUMIFS(I$2:I243,B$2:B243,B243)-SUMIFS(K$2:K243,B$2:B243,B243),2))</f>
        <v/>
      </c>
      <c r="N243" s="10">
        <f>IF(L243="","",IF(L243&gt;0,ROUND(M243/L243,4),""))</f>
        <v/>
      </c>
    </row>
    <row r="244">
      <c r="A244" s="5" t="n"/>
      <c r="B244" s="6" t="n"/>
      <c r="C244" s="6" t="n"/>
      <c r="D244" s="6" t="n"/>
      <c r="E244" s="6" t="n"/>
      <c r="F244" s="7" t="n"/>
      <c r="G244" s="8">
        <f>IF(OR(B244="",E244=""),"",IF(C244="Entrada",E244,0))</f>
        <v/>
      </c>
      <c r="H244" s="8">
        <f>IF(OR(B244="",E244=""),"",IF(C244="Salida",E244,0))</f>
        <v/>
      </c>
      <c r="I244" s="9">
        <f>IF(G244="","",G244*IF(F244="",0,F244))</f>
        <v/>
      </c>
      <c r="J244" s="10">
        <f>IF(OR(H244="",H244=0),"",IFERROR(ROUND((SUMIFS(I$1:I243,B$1:B243,B244)-SUMIFS(K$1:K243,B$1:B243,B244))/(SUMIFS(G$1:G243,B$1:B243,B244)-SUMIFS(H$1:H243,B$1:B243,B244)),4),0))</f>
        <v/>
      </c>
      <c r="K244" s="9">
        <f>IF(H244="","",IF(H244=0,0,ROUND(H244*J244,2)))</f>
        <v/>
      </c>
      <c r="L244" s="8">
        <f>IF(OR(B244="",E244=""),"",SUMIFS(G$2:G244,B$2:B244,B244)-SUMIFS(H$2:H244,B$2:B244,B244))</f>
        <v/>
      </c>
      <c r="M244" s="9">
        <f>IF(L244="","",ROUND(SUMIFS(I$2:I244,B$2:B244,B244)-SUMIFS(K$2:K244,B$2:B244,B244),2))</f>
        <v/>
      </c>
      <c r="N244" s="10">
        <f>IF(L244="","",IF(L244&gt;0,ROUND(M244/L244,4),""))</f>
        <v/>
      </c>
    </row>
    <row r="245">
      <c r="A245" s="5" t="n"/>
      <c r="B245" s="6" t="n"/>
      <c r="C245" s="6" t="n"/>
      <c r="D245" s="6" t="n"/>
      <c r="E245" s="6" t="n"/>
      <c r="F245" s="7" t="n"/>
      <c r="G245" s="8">
        <f>IF(OR(B245="",E245=""),"",IF(C245="Entrada",E245,0))</f>
        <v/>
      </c>
      <c r="H245" s="8">
        <f>IF(OR(B245="",E245=""),"",IF(C245="Salida",E245,0))</f>
        <v/>
      </c>
      <c r="I245" s="9">
        <f>IF(G245="","",G245*IF(F245="",0,F245))</f>
        <v/>
      </c>
      <c r="J245" s="10">
        <f>IF(OR(H245="",H245=0),"",IFERROR(ROUND((SUMIFS(I$1:I244,B$1:B244,B245)-SUMIFS(K$1:K244,B$1:B244,B245))/(SUMIFS(G$1:G244,B$1:B244,B245)-SUMIFS(H$1:H244,B$1:B244,B245)),4),0))</f>
        <v/>
      </c>
      <c r="K245" s="9">
        <f>IF(H245="","",IF(H245=0,0,ROUND(H245*J245,2)))</f>
        <v/>
      </c>
      <c r="L245" s="8">
        <f>IF(OR(B245="",E245=""),"",SUMIFS(G$2:G245,B$2:B245,B245)-SUMIFS(H$2:H245,B$2:B245,B245))</f>
        <v/>
      </c>
      <c r="M245" s="9">
        <f>IF(L245="","",ROUND(SUMIFS(I$2:I245,B$2:B245,B245)-SUMIFS(K$2:K245,B$2:B245,B245),2))</f>
        <v/>
      </c>
      <c r="N245" s="10">
        <f>IF(L245="","",IF(L245&gt;0,ROUND(M245/L245,4),""))</f>
        <v/>
      </c>
    </row>
    <row r="246">
      <c r="A246" s="5" t="n"/>
      <c r="B246" s="6" t="n"/>
      <c r="C246" s="6" t="n"/>
      <c r="D246" s="6" t="n"/>
      <c r="E246" s="6" t="n"/>
      <c r="F246" s="7" t="n"/>
      <c r="G246" s="8">
        <f>IF(OR(B246="",E246=""),"",IF(C246="Entrada",E246,0))</f>
        <v/>
      </c>
      <c r="H246" s="8">
        <f>IF(OR(B246="",E246=""),"",IF(C246="Salida",E246,0))</f>
        <v/>
      </c>
      <c r="I246" s="9">
        <f>IF(G246="","",G246*IF(F246="",0,F246))</f>
        <v/>
      </c>
      <c r="J246" s="10">
        <f>IF(OR(H246="",H246=0),"",IFERROR(ROUND((SUMIFS(I$1:I245,B$1:B245,B246)-SUMIFS(K$1:K245,B$1:B245,B246))/(SUMIFS(G$1:G245,B$1:B245,B246)-SUMIFS(H$1:H245,B$1:B245,B246)),4),0))</f>
        <v/>
      </c>
      <c r="K246" s="9">
        <f>IF(H246="","",IF(H246=0,0,ROUND(H246*J246,2)))</f>
        <v/>
      </c>
      <c r="L246" s="8">
        <f>IF(OR(B246="",E246=""),"",SUMIFS(G$2:G246,B$2:B246,B246)-SUMIFS(H$2:H246,B$2:B246,B246))</f>
        <v/>
      </c>
      <c r="M246" s="9">
        <f>IF(L246="","",ROUND(SUMIFS(I$2:I246,B$2:B246,B246)-SUMIFS(K$2:K246,B$2:B246,B246),2))</f>
        <v/>
      </c>
      <c r="N246" s="10">
        <f>IF(L246="","",IF(L246&gt;0,ROUND(M246/L246,4),""))</f>
        <v/>
      </c>
    </row>
    <row r="247">
      <c r="A247" s="5" t="n"/>
      <c r="B247" s="6" t="n"/>
      <c r="C247" s="6" t="n"/>
      <c r="D247" s="6" t="n"/>
      <c r="E247" s="6" t="n"/>
      <c r="F247" s="7" t="n"/>
      <c r="G247" s="8">
        <f>IF(OR(B247="",E247=""),"",IF(C247="Entrada",E247,0))</f>
        <v/>
      </c>
      <c r="H247" s="8">
        <f>IF(OR(B247="",E247=""),"",IF(C247="Salida",E247,0))</f>
        <v/>
      </c>
      <c r="I247" s="9">
        <f>IF(G247="","",G247*IF(F247="",0,F247))</f>
        <v/>
      </c>
      <c r="J247" s="10">
        <f>IF(OR(H247="",H247=0),"",IFERROR(ROUND((SUMIFS(I$1:I246,B$1:B246,B247)-SUMIFS(K$1:K246,B$1:B246,B247))/(SUMIFS(G$1:G246,B$1:B246,B247)-SUMIFS(H$1:H246,B$1:B246,B247)),4),0))</f>
        <v/>
      </c>
      <c r="K247" s="9">
        <f>IF(H247="","",IF(H247=0,0,ROUND(H247*J247,2)))</f>
        <v/>
      </c>
      <c r="L247" s="8">
        <f>IF(OR(B247="",E247=""),"",SUMIFS(G$2:G247,B$2:B247,B247)-SUMIFS(H$2:H247,B$2:B247,B247))</f>
        <v/>
      </c>
      <c r="M247" s="9">
        <f>IF(L247="","",ROUND(SUMIFS(I$2:I247,B$2:B247,B247)-SUMIFS(K$2:K247,B$2:B247,B247),2))</f>
        <v/>
      </c>
      <c r="N247" s="10">
        <f>IF(L247="","",IF(L247&gt;0,ROUND(M247/L247,4),""))</f>
        <v/>
      </c>
    </row>
    <row r="248">
      <c r="A248" s="5" t="n"/>
      <c r="B248" s="6" t="n"/>
      <c r="C248" s="6" t="n"/>
      <c r="D248" s="6" t="n"/>
      <c r="E248" s="6" t="n"/>
      <c r="F248" s="7" t="n"/>
      <c r="G248" s="8">
        <f>IF(OR(B248="",E248=""),"",IF(C248="Entrada",E248,0))</f>
        <v/>
      </c>
      <c r="H248" s="8">
        <f>IF(OR(B248="",E248=""),"",IF(C248="Salida",E248,0))</f>
        <v/>
      </c>
      <c r="I248" s="9">
        <f>IF(G248="","",G248*IF(F248="",0,F248))</f>
        <v/>
      </c>
      <c r="J248" s="10">
        <f>IF(OR(H248="",H248=0),"",IFERROR(ROUND((SUMIFS(I$1:I247,B$1:B247,B248)-SUMIFS(K$1:K247,B$1:B247,B248))/(SUMIFS(G$1:G247,B$1:B247,B248)-SUMIFS(H$1:H247,B$1:B247,B248)),4),0))</f>
        <v/>
      </c>
      <c r="K248" s="9">
        <f>IF(H248="","",IF(H248=0,0,ROUND(H248*J248,2)))</f>
        <v/>
      </c>
      <c r="L248" s="8">
        <f>IF(OR(B248="",E248=""),"",SUMIFS(G$2:G248,B$2:B248,B248)-SUMIFS(H$2:H248,B$2:B248,B248))</f>
        <v/>
      </c>
      <c r="M248" s="9">
        <f>IF(L248="","",ROUND(SUMIFS(I$2:I248,B$2:B248,B248)-SUMIFS(K$2:K248,B$2:B248,B248),2))</f>
        <v/>
      </c>
      <c r="N248" s="10">
        <f>IF(L248="","",IF(L248&gt;0,ROUND(M248/L248,4),""))</f>
        <v/>
      </c>
    </row>
    <row r="249">
      <c r="A249" s="5" t="n"/>
      <c r="B249" s="6" t="n"/>
      <c r="C249" s="6" t="n"/>
      <c r="D249" s="6" t="n"/>
      <c r="E249" s="6" t="n"/>
      <c r="F249" s="7" t="n"/>
      <c r="G249" s="8">
        <f>IF(OR(B249="",E249=""),"",IF(C249="Entrada",E249,0))</f>
        <v/>
      </c>
      <c r="H249" s="8">
        <f>IF(OR(B249="",E249=""),"",IF(C249="Salida",E249,0))</f>
        <v/>
      </c>
      <c r="I249" s="9">
        <f>IF(G249="","",G249*IF(F249="",0,F249))</f>
        <v/>
      </c>
      <c r="J249" s="10">
        <f>IF(OR(H249="",H249=0),"",IFERROR(ROUND((SUMIFS(I$1:I248,B$1:B248,B249)-SUMIFS(K$1:K248,B$1:B248,B249))/(SUMIFS(G$1:G248,B$1:B248,B249)-SUMIFS(H$1:H248,B$1:B248,B249)),4),0))</f>
        <v/>
      </c>
      <c r="K249" s="9">
        <f>IF(H249="","",IF(H249=0,0,ROUND(H249*J249,2)))</f>
        <v/>
      </c>
      <c r="L249" s="8">
        <f>IF(OR(B249="",E249=""),"",SUMIFS(G$2:G249,B$2:B249,B249)-SUMIFS(H$2:H249,B$2:B249,B249))</f>
        <v/>
      </c>
      <c r="M249" s="9">
        <f>IF(L249="","",ROUND(SUMIFS(I$2:I249,B$2:B249,B249)-SUMIFS(K$2:K249,B$2:B249,B249),2))</f>
        <v/>
      </c>
      <c r="N249" s="10">
        <f>IF(L249="","",IF(L249&gt;0,ROUND(M249/L249,4),""))</f>
        <v/>
      </c>
    </row>
    <row r="250">
      <c r="A250" s="5" t="n"/>
      <c r="B250" s="6" t="n"/>
      <c r="C250" s="6" t="n"/>
      <c r="D250" s="6" t="n"/>
      <c r="E250" s="6" t="n"/>
      <c r="F250" s="7" t="n"/>
      <c r="G250" s="8">
        <f>IF(OR(B250="",E250=""),"",IF(C250="Entrada",E250,0))</f>
        <v/>
      </c>
      <c r="H250" s="8">
        <f>IF(OR(B250="",E250=""),"",IF(C250="Salida",E250,0))</f>
        <v/>
      </c>
      <c r="I250" s="9">
        <f>IF(G250="","",G250*IF(F250="",0,F250))</f>
        <v/>
      </c>
      <c r="J250" s="10">
        <f>IF(OR(H250="",H250=0),"",IFERROR(ROUND((SUMIFS(I$1:I249,B$1:B249,B250)-SUMIFS(K$1:K249,B$1:B249,B250))/(SUMIFS(G$1:G249,B$1:B249,B250)-SUMIFS(H$1:H249,B$1:B249,B250)),4),0))</f>
        <v/>
      </c>
      <c r="K250" s="9">
        <f>IF(H250="","",IF(H250=0,0,ROUND(H250*J250,2)))</f>
        <v/>
      </c>
      <c r="L250" s="8">
        <f>IF(OR(B250="",E250=""),"",SUMIFS(G$2:G250,B$2:B250,B250)-SUMIFS(H$2:H250,B$2:B250,B250))</f>
        <v/>
      </c>
      <c r="M250" s="9">
        <f>IF(L250="","",ROUND(SUMIFS(I$2:I250,B$2:B250,B250)-SUMIFS(K$2:K250,B$2:B250,B250),2))</f>
        <v/>
      </c>
      <c r="N250" s="10">
        <f>IF(L250="","",IF(L250&gt;0,ROUND(M250/L250,4),""))</f>
        <v/>
      </c>
    </row>
    <row r="251">
      <c r="A251" s="5" t="n"/>
      <c r="B251" s="6" t="n"/>
      <c r="C251" s="6" t="n"/>
      <c r="D251" s="6" t="n"/>
      <c r="E251" s="6" t="n"/>
      <c r="F251" s="7" t="n"/>
      <c r="G251" s="8">
        <f>IF(OR(B251="",E251=""),"",IF(C251="Entrada",E251,0))</f>
        <v/>
      </c>
      <c r="H251" s="8">
        <f>IF(OR(B251="",E251=""),"",IF(C251="Salida",E251,0))</f>
        <v/>
      </c>
      <c r="I251" s="9">
        <f>IF(G251="","",G251*IF(F251="",0,F251))</f>
        <v/>
      </c>
      <c r="J251" s="10">
        <f>IF(OR(H251="",H251=0),"",IFERROR(ROUND((SUMIFS(I$1:I250,B$1:B250,B251)-SUMIFS(K$1:K250,B$1:B250,B251))/(SUMIFS(G$1:G250,B$1:B250,B251)-SUMIFS(H$1:H250,B$1:B250,B251)),4),0))</f>
        <v/>
      </c>
      <c r="K251" s="9">
        <f>IF(H251="","",IF(H251=0,0,ROUND(H251*J251,2)))</f>
        <v/>
      </c>
      <c r="L251" s="8">
        <f>IF(OR(B251="",E251=""),"",SUMIFS(G$2:G251,B$2:B251,B251)-SUMIFS(H$2:H251,B$2:B251,B251))</f>
        <v/>
      </c>
      <c r="M251" s="9">
        <f>IF(L251="","",ROUND(SUMIFS(I$2:I251,B$2:B251,B251)-SUMIFS(K$2:K251,B$2:B251,B251),2))</f>
        <v/>
      </c>
      <c r="N251" s="10">
        <f>IF(L251="","",IF(L251&gt;0,ROUND(M251/L251,4),""))</f>
        <v/>
      </c>
    </row>
    <row r="252">
      <c r="A252" s="5" t="n"/>
      <c r="B252" s="6" t="n"/>
      <c r="C252" s="6" t="n"/>
      <c r="D252" s="6" t="n"/>
      <c r="E252" s="6" t="n"/>
      <c r="F252" s="7" t="n"/>
      <c r="G252" s="8">
        <f>IF(OR(B252="",E252=""),"",IF(C252="Entrada",E252,0))</f>
        <v/>
      </c>
      <c r="H252" s="8">
        <f>IF(OR(B252="",E252=""),"",IF(C252="Salida",E252,0))</f>
        <v/>
      </c>
      <c r="I252" s="9">
        <f>IF(G252="","",G252*IF(F252="",0,F252))</f>
        <v/>
      </c>
      <c r="J252" s="10">
        <f>IF(OR(H252="",H252=0),"",IFERROR(ROUND((SUMIFS(I$1:I251,B$1:B251,B252)-SUMIFS(K$1:K251,B$1:B251,B252))/(SUMIFS(G$1:G251,B$1:B251,B252)-SUMIFS(H$1:H251,B$1:B251,B252)),4),0))</f>
        <v/>
      </c>
      <c r="K252" s="9">
        <f>IF(H252="","",IF(H252=0,0,ROUND(H252*J252,2)))</f>
        <v/>
      </c>
      <c r="L252" s="8">
        <f>IF(OR(B252="",E252=""),"",SUMIFS(G$2:G252,B$2:B252,B252)-SUMIFS(H$2:H252,B$2:B252,B252))</f>
        <v/>
      </c>
      <c r="M252" s="9">
        <f>IF(L252="","",ROUND(SUMIFS(I$2:I252,B$2:B252,B252)-SUMIFS(K$2:K252,B$2:B252,B252),2))</f>
        <v/>
      </c>
      <c r="N252" s="10">
        <f>IF(L252="","",IF(L252&gt;0,ROUND(M252/L252,4),""))</f>
        <v/>
      </c>
    </row>
    <row r="253">
      <c r="A253" s="5" t="n"/>
      <c r="B253" s="6" t="n"/>
      <c r="C253" s="6" t="n"/>
      <c r="D253" s="6" t="n"/>
      <c r="E253" s="6" t="n"/>
      <c r="F253" s="7" t="n"/>
      <c r="G253" s="8">
        <f>IF(OR(B253="",E253=""),"",IF(C253="Entrada",E253,0))</f>
        <v/>
      </c>
      <c r="H253" s="8">
        <f>IF(OR(B253="",E253=""),"",IF(C253="Salida",E253,0))</f>
        <v/>
      </c>
      <c r="I253" s="9">
        <f>IF(G253="","",G253*IF(F253="",0,F253))</f>
        <v/>
      </c>
      <c r="J253" s="10">
        <f>IF(OR(H253="",H253=0),"",IFERROR(ROUND((SUMIFS(I$1:I252,B$1:B252,B253)-SUMIFS(K$1:K252,B$1:B252,B253))/(SUMIFS(G$1:G252,B$1:B252,B253)-SUMIFS(H$1:H252,B$1:B252,B253)),4),0))</f>
        <v/>
      </c>
      <c r="K253" s="9">
        <f>IF(H253="","",IF(H253=0,0,ROUND(H253*J253,2)))</f>
        <v/>
      </c>
      <c r="L253" s="8">
        <f>IF(OR(B253="",E253=""),"",SUMIFS(G$2:G253,B$2:B253,B253)-SUMIFS(H$2:H253,B$2:B253,B253))</f>
        <v/>
      </c>
      <c r="M253" s="9">
        <f>IF(L253="","",ROUND(SUMIFS(I$2:I253,B$2:B253,B253)-SUMIFS(K$2:K253,B$2:B253,B253),2))</f>
        <v/>
      </c>
      <c r="N253" s="10">
        <f>IF(L253="","",IF(L253&gt;0,ROUND(M253/L253,4),""))</f>
        <v/>
      </c>
    </row>
    <row r="254">
      <c r="A254" s="5" t="n"/>
      <c r="B254" s="6" t="n"/>
      <c r="C254" s="6" t="n"/>
      <c r="D254" s="6" t="n"/>
      <c r="E254" s="6" t="n"/>
      <c r="F254" s="7" t="n"/>
      <c r="G254" s="8">
        <f>IF(OR(B254="",E254=""),"",IF(C254="Entrada",E254,0))</f>
        <v/>
      </c>
      <c r="H254" s="8">
        <f>IF(OR(B254="",E254=""),"",IF(C254="Salida",E254,0))</f>
        <v/>
      </c>
      <c r="I254" s="9">
        <f>IF(G254="","",G254*IF(F254="",0,F254))</f>
        <v/>
      </c>
      <c r="J254" s="10">
        <f>IF(OR(H254="",H254=0),"",IFERROR(ROUND((SUMIFS(I$1:I253,B$1:B253,B254)-SUMIFS(K$1:K253,B$1:B253,B254))/(SUMIFS(G$1:G253,B$1:B253,B254)-SUMIFS(H$1:H253,B$1:B253,B254)),4),0))</f>
        <v/>
      </c>
      <c r="K254" s="9">
        <f>IF(H254="","",IF(H254=0,0,ROUND(H254*J254,2)))</f>
        <v/>
      </c>
      <c r="L254" s="8">
        <f>IF(OR(B254="",E254=""),"",SUMIFS(G$2:G254,B$2:B254,B254)-SUMIFS(H$2:H254,B$2:B254,B254))</f>
        <v/>
      </c>
      <c r="M254" s="9">
        <f>IF(L254="","",ROUND(SUMIFS(I$2:I254,B$2:B254,B254)-SUMIFS(K$2:K254,B$2:B254,B254),2))</f>
        <v/>
      </c>
      <c r="N254" s="10">
        <f>IF(L254="","",IF(L254&gt;0,ROUND(M254/L254,4),""))</f>
        <v/>
      </c>
    </row>
    <row r="255">
      <c r="A255" s="5" t="n"/>
      <c r="B255" s="6" t="n"/>
      <c r="C255" s="6" t="n"/>
      <c r="D255" s="6" t="n"/>
      <c r="E255" s="6" t="n"/>
      <c r="F255" s="7" t="n"/>
      <c r="G255" s="8">
        <f>IF(OR(B255="",E255=""),"",IF(C255="Entrada",E255,0))</f>
        <v/>
      </c>
      <c r="H255" s="8">
        <f>IF(OR(B255="",E255=""),"",IF(C255="Salida",E255,0))</f>
        <v/>
      </c>
      <c r="I255" s="9">
        <f>IF(G255="","",G255*IF(F255="",0,F255))</f>
        <v/>
      </c>
      <c r="J255" s="10">
        <f>IF(OR(H255="",H255=0),"",IFERROR(ROUND((SUMIFS(I$1:I254,B$1:B254,B255)-SUMIFS(K$1:K254,B$1:B254,B255))/(SUMIFS(G$1:G254,B$1:B254,B255)-SUMIFS(H$1:H254,B$1:B254,B255)),4),0))</f>
        <v/>
      </c>
      <c r="K255" s="9">
        <f>IF(H255="","",IF(H255=0,0,ROUND(H255*J255,2)))</f>
        <v/>
      </c>
      <c r="L255" s="8">
        <f>IF(OR(B255="",E255=""),"",SUMIFS(G$2:G255,B$2:B255,B255)-SUMIFS(H$2:H255,B$2:B255,B255))</f>
        <v/>
      </c>
      <c r="M255" s="9">
        <f>IF(L255="","",ROUND(SUMIFS(I$2:I255,B$2:B255,B255)-SUMIFS(K$2:K255,B$2:B255,B255),2))</f>
        <v/>
      </c>
      <c r="N255" s="10">
        <f>IF(L255="","",IF(L255&gt;0,ROUND(M255/L255,4),""))</f>
        <v/>
      </c>
    </row>
    <row r="256">
      <c r="A256" s="5" t="n"/>
      <c r="B256" s="6" t="n"/>
      <c r="C256" s="6" t="n"/>
      <c r="D256" s="6" t="n"/>
      <c r="E256" s="6" t="n"/>
      <c r="F256" s="7" t="n"/>
      <c r="G256" s="8">
        <f>IF(OR(B256="",E256=""),"",IF(C256="Entrada",E256,0))</f>
        <v/>
      </c>
      <c r="H256" s="8">
        <f>IF(OR(B256="",E256=""),"",IF(C256="Salida",E256,0))</f>
        <v/>
      </c>
      <c r="I256" s="9">
        <f>IF(G256="","",G256*IF(F256="",0,F256))</f>
        <v/>
      </c>
      <c r="J256" s="10">
        <f>IF(OR(H256="",H256=0),"",IFERROR(ROUND((SUMIFS(I$1:I255,B$1:B255,B256)-SUMIFS(K$1:K255,B$1:B255,B256))/(SUMIFS(G$1:G255,B$1:B255,B256)-SUMIFS(H$1:H255,B$1:B255,B256)),4),0))</f>
        <v/>
      </c>
      <c r="K256" s="9">
        <f>IF(H256="","",IF(H256=0,0,ROUND(H256*J256,2)))</f>
        <v/>
      </c>
      <c r="L256" s="8">
        <f>IF(OR(B256="",E256=""),"",SUMIFS(G$2:G256,B$2:B256,B256)-SUMIFS(H$2:H256,B$2:B256,B256))</f>
        <v/>
      </c>
      <c r="M256" s="9">
        <f>IF(L256="","",ROUND(SUMIFS(I$2:I256,B$2:B256,B256)-SUMIFS(K$2:K256,B$2:B256,B256),2))</f>
        <v/>
      </c>
      <c r="N256" s="10">
        <f>IF(L256="","",IF(L256&gt;0,ROUND(M256/L256,4),""))</f>
        <v/>
      </c>
    </row>
    <row r="257">
      <c r="A257" s="5" t="n"/>
      <c r="B257" s="6" t="n"/>
      <c r="C257" s="6" t="n"/>
      <c r="D257" s="6" t="n"/>
      <c r="E257" s="6" t="n"/>
      <c r="F257" s="7" t="n"/>
      <c r="G257" s="8">
        <f>IF(OR(B257="",E257=""),"",IF(C257="Entrada",E257,0))</f>
        <v/>
      </c>
      <c r="H257" s="8">
        <f>IF(OR(B257="",E257=""),"",IF(C257="Salida",E257,0))</f>
        <v/>
      </c>
      <c r="I257" s="9">
        <f>IF(G257="","",G257*IF(F257="",0,F257))</f>
        <v/>
      </c>
      <c r="J257" s="10">
        <f>IF(OR(H257="",H257=0),"",IFERROR(ROUND((SUMIFS(I$1:I256,B$1:B256,B257)-SUMIFS(K$1:K256,B$1:B256,B257))/(SUMIFS(G$1:G256,B$1:B256,B257)-SUMIFS(H$1:H256,B$1:B256,B257)),4),0))</f>
        <v/>
      </c>
      <c r="K257" s="9">
        <f>IF(H257="","",IF(H257=0,0,ROUND(H257*J257,2)))</f>
        <v/>
      </c>
      <c r="L257" s="8">
        <f>IF(OR(B257="",E257=""),"",SUMIFS(G$2:G257,B$2:B257,B257)-SUMIFS(H$2:H257,B$2:B257,B257))</f>
        <v/>
      </c>
      <c r="M257" s="9">
        <f>IF(L257="","",ROUND(SUMIFS(I$2:I257,B$2:B257,B257)-SUMIFS(K$2:K257,B$2:B257,B257),2))</f>
        <v/>
      </c>
      <c r="N257" s="10">
        <f>IF(L257="","",IF(L257&gt;0,ROUND(M257/L257,4),""))</f>
        <v/>
      </c>
    </row>
    <row r="258">
      <c r="A258" s="5" t="n"/>
      <c r="B258" s="6" t="n"/>
      <c r="C258" s="6" t="n"/>
      <c r="D258" s="6" t="n"/>
      <c r="E258" s="6" t="n"/>
      <c r="F258" s="7" t="n"/>
      <c r="G258" s="8">
        <f>IF(OR(B258="",E258=""),"",IF(C258="Entrada",E258,0))</f>
        <v/>
      </c>
      <c r="H258" s="8">
        <f>IF(OR(B258="",E258=""),"",IF(C258="Salida",E258,0))</f>
        <v/>
      </c>
      <c r="I258" s="9">
        <f>IF(G258="","",G258*IF(F258="",0,F258))</f>
        <v/>
      </c>
      <c r="J258" s="10">
        <f>IF(OR(H258="",H258=0),"",IFERROR(ROUND((SUMIFS(I$1:I257,B$1:B257,B258)-SUMIFS(K$1:K257,B$1:B257,B258))/(SUMIFS(G$1:G257,B$1:B257,B258)-SUMIFS(H$1:H257,B$1:B257,B258)),4),0))</f>
        <v/>
      </c>
      <c r="K258" s="9">
        <f>IF(H258="","",IF(H258=0,0,ROUND(H258*J258,2)))</f>
        <v/>
      </c>
      <c r="L258" s="8">
        <f>IF(OR(B258="",E258=""),"",SUMIFS(G$2:G258,B$2:B258,B258)-SUMIFS(H$2:H258,B$2:B258,B258))</f>
        <v/>
      </c>
      <c r="M258" s="9">
        <f>IF(L258="","",ROUND(SUMIFS(I$2:I258,B$2:B258,B258)-SUMIFS(K$2:K258,B$2:B258,B258),2))</f>
        <v/>
      </c>
      <c r="N258" s="10">
        <f>IF(L258="","",IF(L258&gt;0,ROUND(M258/L258,4),""))</f>
        <v/>
      </c>
    </row>
    <row r="259">
      <c r="A259" s="5" t="n"/>
      <c r="B259" s="6" t="n"/>
      <c r="C259" s="6" t="n"/>
      <c r="D259" s="6" t="n"/>
      <c r="E259" s="6" t="n"/>
      <c r="F259" s="7" t="n"/>
      <c r="G259" s="8">
        <f>IF(OR(B259="",E259=""),"",IF(C259="Entrada",E259,0))</f>
        <v/>
      </c>
      <c r="H259" s="8">
        <f>IF(OR(B259="",E259=""),"",IF(C259="Salida",E259,0))</f>
        <v/>
      </c>
      <c r="I259" s="9">
        <f>IF(G259="","",G259*IF(F259="",0,F259))</f>
        <v/>
      </c>
      <c r="J259" s="10">
        <f>IF(OR(H259="",H259=0),"",IFERROR(ROUND((SUMIFS(I$1:I258,B$1:B258,B259)-SUMIFS(K$1:K258,B$1:B258,B259))/(SUMIFS(G$1:G258,B$1:B258,B259)-SUMIFS(H$1:H258,B$1:B258,B259)),4),0))</f>
        <v/>
      </c>
      <c r="K259" s="9">
        <f>IF(H259="","",IF(H259=0,0,ROUND(H259*J259,2)))</f>
        <v/>
      </c>
      <c r="L259" s="8">
        <f>IF(OR(B259="",E259=""),"",SUMIFS(G$2:G259,B$2:B259,B259)-SUMIFS(H$2:H259,B$2:B259,B259))</f>
        <v/>
      </c>
      <c r="M259" s="9">
        <f>IF(L259="","",ROUND(SUMIFS(I$2:I259,B$2:B259,B259)-SUMIFS(K$2:K259,B$2:B259,B259),2))</f>
        <v/>
      </c>
      <c r="N259" s="10">
        <f>IF(L259="","",IF(L259&gt;0,ROUND(M259/L259,4),""))</f>
        <v/>
      </c>
    </row>
    <row r="260">
      <c r="A260" s="5" t="n"/>
      <c r="B260" s="6" t="n"/>
      <c r="C260" s="6" t="n"/>
      <c r="D260" s="6" t="n"/>
      <c r="E260" s="6" t="n"/>
      <c r="F260" s="7" t="n"/>
      <c r="G260" s="8">
        <f>IF(OR(B260="",E260=""),"",IF(C260="Entrada",E260,0))</f>
        <v/>
      </c>
      <c r="H260" s="8">
        <f>IF(OR(B260="",E260=""),"",IF(C260="Salida",E260,0))</f>
        <v/>
      </c>
      <c r="I260" s="9">
        <f>IF(G260="","",G260*IF(F260="",0,F260))</f>
        <v/>
      </c>
      <c r="J260" s="10">
        <f>IF(OR(H260="",H260=0),"",IFERROR(ROUND((SUMIFS(I$1:I259,B$1:B259,B260)-SUMIFS(K$1:K259,B$1:B259,B260))/(SUMIFS(G$1:G259,B$1:B259,B260)-SUMIFS(H$1:H259,B$1:B259,B260)),4),0))</f>
        <v/>
      </c>
      <c r="K260" s="9">
        <f>IF(H260="","",IF(H260=0,0,ROUND(H260*J260,2)))</f>
        <v/>
      </c>
      <c r="L260" s="8">
        <f>IF(OR(B260="",E260=""),"",SUMIFS(G$2:G260,B$2:B260,B260)-SUMIFS(H$2:H260,B$2:B260,B260))</f>
        <v/>
      </c>
      <c r="M260" s="9">
        <f>IF(L260="","",ROUND(SUMIFS(I$2:I260,B$2:B260,B260)-SUMIFS(K$2:K260,B$2:B260,B260),2))</f>
        <v/>
      </c>
      <c r="N260" s="10">
        <f>IF(L260="","",IF(L260&gt;0,ROUND(M260/L260,4),""))</f>
        <v/>
      </c>
    </row>
    <row r="261">
      <c r="A261" s="5" t="n"/>
      <c r="B261" s="6" t="n"/>
      <c r="C261" s="6" t="n"/>
      <c r="D261" s="6" t="n"/>
      <c r="E261" s="6" t="n"/>
      <c r="F261" s="7" t="n"/>
      <c r="G261" s="8">
        <f>IF(OR(B261="",E261=""),"",IF(C261="Entrada",E261,0))</f>
        <v/>
      </c>
      <c r="H261" s="8">
        <f>IF(OR(B261="",E261=""),"",IF(C261="Salida",E261,0))</f>
        <v/>
      </c>
      <c r="I261" s="9">
        <f>IF(G261="","",G261*IF(F261="",0,F261))</f>
        <v/>
      </c>
      <c r="J261" s="10">
        <f>IF(OR(H261="",H261=0),"",IFERROR(ROUND((SUMIFS(I$1:I260,B$1:B260,B261)-SUMIFS(K$1:K260,B$1:B260,B261))/(SUMIFS(G$1:G260,B$1:B260,B261)-SUMIFS(H$1:H260,B$1:B260,B261)),4),0))</f>
        <v/>
      </c>
      <c r="K261" s="9">
        <f>IF(H261="","",IF(H261=0,0,ROUND(H261*J261,2)))</f>
        <v/>
      </c>
      <c r="L261" s="8">
        <f>IF(OR(B261="",E261=""),"",SUMIFS(G$2:G261,B$2:B261,B261)-SUMIFS(H$2:H261,B$2:B261,B261))</f>
        <v/>
      </c>
      <c r="M261" s="9">
        <f>IF(L261="","",ROUND(SUMIFS(I$2:I261,B$2:B261,B261)-SUMIFS(K$2:K261,B$2:B261,B261),2))</f>
        <v/>
      </c>
      <c r="N261" s="10">
        <f>IF(L261="","",IF(L261&gt;0,ROUND(M261/L261,4),""))</f>
        <v/>
      </c>
    </row>
    <row r="262">
      <c r="A262" s="5" t="n"/>
      <c r="B262" s="6" t="n"/>
      <c r="C262" s="6" t="n"/>
      <c r="D262" s="6" t="n"/>
      <c r="E262" s="6" t="n"/>
      <c r="F262" s="7" t="n"/>
      <c r="G262" s="8">
        <f>IF(OR(B262="",E262=""),"",IF(C262="Entrada",E262,0))</f>
        <v/>
      </c>
      <c r="H262" s="8">
        <f>IF(OR(B262="",E262=""),"",IF(C262="Salida",E262,0))</f>
        <v/>
      </c>
      <c r="I262" s="9">
        <f>IF(G262="","",G262*IF(F262="",0,F262))</f>
        <v/>
      </c>
      <c r="J262" s="10">
        <f>IF(OR(H262="",H262=0),"",IFERROR(ROUND((SUMIFS(I$1:I261,B$1:B261,B262)-SUMIFS(K$1:K261,B$1:B261,B262))/(SUMIFS(G$1:G261,B$1:B261,B262)-SUMIFS(H$1:H261,B$1:B261,B262)),4),0))</f>
        <v/>
      </c>
      <c r="K262" s="9">
        <f>IF(H262="","",IF(H262=0,0,ROUND(H262*J262,2)))</f>
        <v/>
      </c>
      <c r="L262" s="8">
        <f>IF(OR(B262="",E262=""),"",SUMIFS(G$2:G262,B$2:B262,B262)-SUMIFS(H$2:H262,B$2:B262,B262))</f>
        <v/>
      </c>
      <c r="M262" s="9">
        <f>IF(L262="","",ROUND(SUMIFS(I$2:I262,B$2:B262,B262)-SUMIFS(K$2:K262,B$2:B262,B262),2))</f>
        <v/>
      </c>
      <c r="N262" s="10">
        <f>IF(L262="","",IF(L262&gt;0,ROUND(M262/L262,4),""))</f>
        <v/>
      </c>
    </row>
    <row r="263">
      <c r="A263" s="5" t="n"/>
      <c r="B263" s="6" t="n"/>
      <c r="C263" s="6" t="n"/>
      <c r="D263" s="6" t="n"/>
      <c r="E263" s="6" t="n"/>
      <c r="F263" s="7" t="n"/>
      <c r="G263" s="8">
        <f>IF(OR(B263="",E263=""),"",IF(C263="Entrada",E263,0))</f>
        <v/>
      </c>
      <c r="H263" s="8">
        <f>IF(OR(B263="",E263=""),"",IF(C263="Salida",E263,0))</f>
        <v/>
      </c>
      <c r="I263" s="9">
        <f>IF(G263="","",G263*IF(F263="",0,F263))</f>
        <v/>
      </c>
      <c r="J263" s="10">
        <f>IF(OR(H263="",H263=0),"",IFERROR(ROUND((SUMIFS(I$1:I262,B$1:B262,B263)-SUMIFS(K$1:K262,B$1:B262,B263))/(SUMIFS(G$1:G262,B$1:B262,B263)-SUMIFS(H$1:H262,B$1:B262,B263)),4),0))</f>
        <v/>
      </c>
      <c r="K263" s="9">
        <f>IF(H263="","",IF(H263=0,0,ROUND(H263*J263,2)))</f>
        <v/>
      </c>
      <c r="L263" s="8">
        <f>IF(OR(B263="",E263=""),"",SUMIFS(G$2:G263,B$2:B263,B263)-SUMIFS(H$2:H263,B$2:B263,B263))</f>
        <v/>
      </c>
      <c r="M263" s="9">
        <f>IF(L263="","",ROUND(SUMIFS(I$2:I263,B$2:B263,B263)-SUMIFS(K$2:K263,B$2:B263,B263),2))</f>
        <v/>
      </c>
      <c r="N263" s="10">
        <f>IF(L263="","",IF(L263&gt;0,ROUND(M263/L263,4),""))</f>
        <v/>
      </c>
    </row>
    <row r="264">
      <c r="A264" s="5" t="n"/>
      <c r="B264" s="6" t="n"/>
      <c r="C264" s="6" t="n"/>
      <c r="D264" s="6" t="n"/>
      <c r="E264" s="6" t="n"/>
      <c r="F264" s="7" t="n"/>
      <c r="G264" s="8">
        <f>IF(OR(B264="",E264=""),"",IF(C264="Entrada",E264,0))</f>
        <v/>
      </c>
      <c r="H264" s="8">
        <f>IF(OR(B264="",E264=""),"",IF(C264="Salida",E264,0))</f>
        <v/>
      </c>
      <c r="I264" s="9">
        <f>IF(G264="","",G264*IF(F264="",0,F264))</f>
        <v/>
      </c>
      <c r="J264" s="10">
        <f>IF(OR(H264="",H264=0),"",IFERROR(ROUND((SUMIFS(I$1:I263,B$1:B263,B264)-SUMIFS(K$1:K263,B$1:B263,B264))/(SUMIFS(G$1:G263,B$1:B263,B264)-SUMIFS(H$1:H263,B$1:B263,B264)),4),0))</f>
        <v/>
      </c>
      <c r="K264" s="9">
        <f>IF(H264="","",IF(H264=0,0,ROUND(H264*J264,2)))</f>
        <v/>
      </c>
      <c r="L264" s="8">
        <f>IF(OR(B264="",E264=""),"",SUMIFS(G$2:G264,B$2:B264,B264)-SUMIFS(H$2:H264,B$2:B264,B264))</f>
        <v/>
      </c>
      <c r="M264" s="9">
        <f>IF(L264="","",ROUND(SUMIFS(I$2:I264,B$2:B264,B264)-SUMIFS(K$2:K264,B$2:B264,B264),2))</f>
        <v/>
      </c>
      <c r="N264" s="10">
        <f>IF(L264="","",IF(L264&gt;0,ROUND(M264/L264,4),""))</f>
        <v/>
      </c>
    </row>
    <row r="265">
      <c r="A265" s="5" t="n"/>
      <c r="B265" s="6" t="n"/>
      <c r="C265" s="6" t="n"/>
      <c r="D265" s="6" t="n"/>
      <c r="E265" s="6" t="n"/>
      <c r="F265" s="7" t="n"/>
      <c r="G265" s="8">
        <f>IF(OR(B265="",E265=""),"",IF(C265="Entrada",E265,0))</f>
        <v/>
      </c>
      <c r="H265" s="8">
        <f>IF(OR(B265="",E265=""),"",IF(C265="Salida",E265,0))</f>
        <v/>
      </c>
      <c r="I265" s="9">
        <f>IF(G265="","",G265*IF(F265="",0,F265))</f>
        <v/>
      </c>
      <c r="J265" s="10">
        <f>IF(OR(H265="",H265=0),"",IFERROR(ROUND((SUMIFS(I$1:I264,B$1:B264,B265)-SUMIFS(K$1:K264,B$1:B264,B265))/(SUMIFS(G$1:G264,B$1:B264,B265)-SUMIFS(H$1:H264,B$1:B264,B265)),4),0))</f>
        <v/>
      </c>
      <c r="K265" s="9">
        <f>IF(H265="","",IF(H265=0,0,ROUND(H265*J265,2)))</f>
        <v/>
      </c>
      <c r="L265" s="8">
        <f>IF(OR(B265="",E265=""),"",SUMIFS(G$2:G265,B$2:B265,B265)-SUMIFS(H$2:H265,B$2:B265,B265))</f>
        <v/>
      </c>
      <c r="M265" s="9">
        <f>IF(L265="","",ROUND(SUMIFS(I$2:I265,B$2:B265,B265)-SUMIFS(K$2:K265,B$2:B265,B265),2))</f>
        <v/>
      </c>
      <c r="N265" s="10">
        <f>IF(L265="","",IF(L265&gt;0,ROUND(M265/L265,4),""))</f>
        <v/>
      </c>
    </row>
    <row r="266">
      <c r="A266" s="5" t="n"/>
      <c r="B266" s="6" t="n"/>
      <c r="C266" s="6" t="n"/>
      <c r="D266" s="6" t="n"/>
      <c r="E266" s="6" t="n"/>
      <c r="F266" s="7" t="n"/>
      <c r="G266" s="8">
        <f>IF(OR(B266="",E266=""),"",IF(C266="Entrada",E266,0))</f>
        <v/>
      </c>
      <c r="H266" s="8">
        <f>IF(OR(B266="",E266=""),"",IF(C266="Salida",E266,0))</f>
        <v/>
      </c>
      <c r="I266" s="9">
        <f>IF(G266="","",G266*IF(F266="",0,F266))</f>
        <v/>
      </c>
      <c r="J266" s="10">
        <f>IF(OR(H266="",H266=0),"",IFERROR(ROUND((SUMIFS(I$1:I265,B$1:B265,B266)-SUMIFS(K$1:K265,B$1:B265,B266))/(SUMIFS(G$1:G265,B$1:B265,B266)-SUMIFS(H$1:H265,B$1:B265,B266)),4),0))</f>
        <v/>
      </c>
      <c r="K266" s="9">
        <f>IF(H266="","",IF(H266=0,0,ROUND(H266*J266,2)))</f>
        <v/>
      </c>
      <c r="L266" s="8">
        <f>IF(OR(B266="",E266=""),"",SUMIFS(G$2:G266,B$2:B266,B266)-SUMIFS(H$2:H266,B$2:B266,B266))</f>
        <v/>
      </c>
      <c r="M266" s="9">
        <f>IF(L266="","",ROUND(SUMIFS(I$2:I266,B$2:B266,B266)-SUMIFS(K$2:K266,B$2:B266,B266),2))</f>
        <v/>
      </c>
      <c r="N266" s="10">
        <f>IF(L266="","",IF(L266&gt;0,ROUND(M266/L266,4),""))</f>
        <v/>
      </c>
    </row>
    <row r="267">
      <c r="A267" s="5" t="n"/>
      <c r="B267" s="6" t="n"/>
      <c r="C267" s="6" t="n"/>
      <c r="D267" s="6" t="n"/>
      <c r="E267" s="6" t="n"/>
      <c r="F267" s="7" t="n"/>
      <c r="G267" s="8">
        <f>IF(OR(B267="",E267=""),"",IF(C267="Entrada",E267,0))</f>
        <v/>
      </c>
      <c r="H267" s="8">
        <f>IF(OR(B267="",E267=""),"",IF(C267="Salida",E267,0))</f>
        <v/>
      </c>
      <c r="I267" s="9">
        <f>IF(G267="","",G267*IF(F267="",0,F267))</f>
        <v/>
      </c>
      <c r="J267" s="10">
        <f>IF(OR(H267="",H267=0),"",IFERROR(ROUND((SUMIFS(I$1:I266,B$1:B266,B267)-SUMIFS(K$1:K266,B$1:B266,B267))/(SUMIFS(G$1:G266,B$1:B266,B267)-SUMIFS(H$1:H266,B$1:B266,B267)),4),0))</f>
        <v/>
      </c>
      <c r="K267" s="9">
        <f>IF(H267="","",IF(H267=0,0,ROUND(H267*J267,2)))</f>
        <v/>
      </c>
      <c r="L267" s="8">
        <f>IF(OR(B267="",E267=""),"",SUMIFS(G$2:G267,B$2:B267,B267)-SUMIFS(H$2:H267,B$2:B267,B267))</f>
        <v/>
      </c>
      <c r="M267" s="9">
        <f>IF(L267="","",ROUND(SUMIFS(I$2:I267,B$2:B267,B267)-SUMIFS(K$2:K267,B$2:B267,B267),2))</f>
        <v/>
      </c>
      <c r="N267" s="10">
        <f>IF(L267="","",IF(L267&gt;0,ROUND(M267/L267,4),""))</f>
        <v/>
      </c>
    </row>
    <row r="268">
      <c r="A268" s="5" t="n"/>
      <c r="B268" s="6" t="n"/>
      <c r="C268" s="6" t="n"/>
      <c r="D268" s="6" t="n"/>
      <c r="E268" s="6" t="n"/>
      <c r="F268" s="7" t="n"/>
      <c r="G268" s="8">
        <f>IF(OR(B268="",E268=""),"",IF(C268="Entrada",E268,0))</f>
        <v/>
      </c>
      <c r="H268" s="8">
        <f>IF(OR(B268="",E268=""),"",IF(C268="Salida",E268,0))</f>
        <v/>
      </c>
      <c r="I268" s="9">
        <f>IF(G268="","",G268*IF(F268="",0,F268))</f>
        <v/>
      </c>
      <c r="J268" s="10">
        <f>IF(OR(H268="",H268=0),"",IFERROR(ROUND((SUMIFS(I$1:I267,B$1:B267,B268)-SUMIFS(K$1:K267,B$1:B267,B268))/(SUMIFS(G$1:G267,B$1:B267,B268)-SUMIFS(H$1:H267,B$1:B267,B268)),4),0))</f>
        <v/>
      </c>
      <c r="K268" s="9">
        <f>IF(H268="","",IF(H268=0,0,ROUND(H268*J268,2)))</f>
        <v/>
      </c>
      <c r="L268" s="8">
        <f>IF(OR(B268="",E268=""),"",SUMIFS(G$2:G268,B$2:B268,B268)-SUMIFS(H$2:H268,B$2:B268,B268))</f>
        <v/>
      </c>
      <c r="M268" s="9">
        <f>IF(L268="","",ROUND(SUMIFS(I$2:I268,B$2:B268,B268)-SUMIFS(K$2:K268,B$2:B268,B268),2))</f>
        <v/>
      </c>
      <c r="N268" s="10">
        <f>IF(L268="","",IF(L268&gt;0,ROUND(M268/L268,4),""))</f>
        <v/>
      </c>
    </row>
    <row r="269">
      <c r="A269" s="5" t="n"/>
      <c r="B269" s="6" t="n"/>
      <c r="C269" s="6" t="n"/>
      <c r="D269" s="6" t="n"/>
      <c r="E269" s="6" t="n"/>
      <c r="F269" s="7" t="n"/>
      <c r="G269" s="8">
        <f>IF(OR(B269="",E269=""),"",IF(C269="Entrada",E269,0))</f>
        <v/>
      </c>
      <c r="H269" s="8">
        <f>IF(OR(B269="",E269=""),"",IF(C269="Salida",E269,0))</f>
        <v/>
      </c>
      <c r="I269" s="9">
        <f>IF(G269="","",G269*IF(F269="",0,F269))</f>
        <v/>
      </c>
      <c r="J269" s="10">
        <f>IF(OR(H269="",H269=0),"",IFERROR(ROUND((SUMIFS(I$1:I268,B$1:B268,B269)-SUMIFS(K$1:K268,B$1:B268,B269))/(SUMIFS(G$1:G268,B$1:B268,B269)-SUMIFS(H$1:H268,B$1:B268,B269)),4),0))</f>
        <v/>
      </c>
      <c r="K269" s="9">
        <f>IF(H269="","",IF(H269=0,0,ROUND(H269*J269,2)))</f>
        <v/>
      </c>
      <c r="L269" s="8">
        <f>IF(OR(B269="",E269=""),"",SUMIFS(G$2:G269,B$2:B269,B269)-SUMIFS(H$2:H269,B$2:B269,B269))</f>
        <v/>
      </c>
      <c r="M269" s="9">
        <f>IF(L269="","",ROUND(SUMIFS(I$2:I269,B$2:B269,B269)-SUMIFS(K$2:K269,B$2:B269,B269),2))</f>
        <v/>
      </c>
      <c r="N269" s="10">
        <f>IF(L269="","",IF(L269&gt;0,ROUND(M269/L269,4),""))</f>
        <v/>
      </c>
    </row>
    <row r="270">
      <c r="A270" s="5" t="n"/>
      <c r="B270" s="6" t="n"/>
      <c r="C270" s="6" t="n"/>
      <c r="D270" s="6" t="n"/>
      <c r="E270" s="6" t="n"/>
      <c r="F270" s="7" t="n"/>
      <c r="G270" s="8">
        <f>IF(OR(B270="",E270=""),"",IF(C270="Entrada",E270,0))</f>
        <v/>
      </c>
      <c r="H270" s="8">
        <f>IF(OR(B270="",E270=""),"",IF(C270="Salida",E270,0))</f>
        <v/>
      </c>
      <c r="I270" s="9">
        <f>IF(G270="","",G270*IF(F270="",0,F270))</f>
        <v/>
      </c>
      <c r="J270" s="10">
        <f>IF(OR(H270="",H270=0),"",IFERROR(ROUND((SUMIFS(I$1:I269,B$1:B269,B270)-SUMIFS(K$1:K269,B$1:B269,B270))/(SUMIFS(G$1:G269,B$1:B269,B270)-SUMIFS(H$1:H269,B$1:B269,B270)),4),0))</f>
        <v/>
      </c>
      <c r="K270" s="9">
        <f>IF(H270="","",IF(H270=0,0,ROUND(H270*J270,2)))</f>
        <v/>
      </c>
      <c r="L270" s="8">
        <f>IF(OR(B270="",E270=""),"",SUMIFS(G$2:G270,B$2:B270,B270)-SUMIFS(H$2:H270,B$2:B270,B270))</f>
        <v/>
      </c>
      <c r="M270" s="9">
        <f>IF(L270="","",ROUND(SUMIFS(I$2:I270,B$2:B270,B270)-SUMIFS(K$2:K270,B$2:B270,B270),2))</f>
        <v/>
      </c>
      <c r="N270" s="10">
        <f>IF(L270="","",IF(L270&gt;0,ROUND(M270/L270,4),""))</f>
        <v/>
      </c>
    </row>
    <row r="271">
      <c r="A271" s="5" t="n"/>
      <c r="B271" s="6" t="n"/>
      <c r="C271" s="6" t="n"/>
      <c r="D271" s="6" t="n"/>
      <c r="E271" s="6" t="n"/>
      <c r="F271" s="7" t="n"/>
      <c r="G271" s="8">
        <f>IF(OR(B271="",E271=""),"",IF(C271="Entrada",E271,0))</f>
        <v/>
      </c>
      <c r="H271" s="8">
        <f>IF(OR(B271="",E271=""),"",IF(C271="Salida",E271,0))</f>
        <v/>
      </c>
      <c r="I271" s="9">
        <f>IF(G271="","",G271*IF(F271="",0,F271))</f>
        <v/>
      </c>
      <c r="J271" s="10">
        <f>IF(OR(H271="",H271=0),"",IFERROR(ROUND((SUMIFS(I$1:I270,B$1:B270,B271)-SUMIFS(K$1:K270,B$1:B270,B271))/(SUMIFS(G$1:G270,B$1:B270,B271)-SUMIFS(H$1:H270,B$1:B270,B271)),4),0))</f>
        <v/>
      </c>
      <c r="K271" s="9">
        <f>IF(H271="","",IF(H271=0,0,ROUND(H271*J271,2)))</f>
        <v/>
      </c>
      <c r="L271" s="8">
        <f>IF(OR(B271="",E271=""),"",SUMIFS(G$2:G271,B$2:B271,B271)-SUMIFS(H$2:H271,B$2:B271,B271))</f>
        <v/>
      </c>
      <c r="M271" s="9">
        <f>IF(L271="","",ROUND(SUMIFS(I$2:I271,B$2:B271,B271)-SUMIFS(K$2:K271,B$2:B271,B271),2))</f>
        <v/>
      </c>
      <c r="N271" s="10">
        <f>IF(L271="","",IF(L271&gt;0,ROUND(M271/L271,4),""))</f>
        <v/>
      </c>
    </row>
    <row r="272">
      <c r="A272" s="5" t="n"/>
      <c r="B272" s="6" t="n"/>
      <c r="C272" s="6" t="n"/>
      <c r="D272" s="6" t="n"/>
      <c r="E272" s="6" t="n"/>
      <c r="F272" s="7" t="n"/>
      <c r="G272" s="8">
        <f>IF(OR(B272="",E272=""),"",IF(C272="Entrada",E272,0))</f>
        <v/>
      </c>
      <c r="H272" s="8">
        <f>IF(OR(B272="",E272=""),"",IF(C272="Salida",E272,0))</f>
        <v/>
      </c>
      <c r="I272" s="9">
        <f>IF(G272="","",G272*IF(F272="",0,F272))</f>
        <v/>
      </c>
      <c r="J272" s="10">
        <f>IF(OR(H272="",H272=0),"",IFERROR(ROUND((SUMIFS(I$1:I271,B$1:B271,B272)-SUMIFS(K$1:K271,B$1:B271,B272))/(SUMIFS(G$1:G271,B$1:B271,B272)-SUMIFS(H$1:H271,B$1:B271,B272)),4),0))</f>
        <v/>
      </c>
      <c r="K272" s="9">
        <f>IF(H272="","",IF(H272=0,0,ROUND(H272*J272,2)))</f>
        <v/>
      </c>
      <c r="L272" s="8">
        <f>IF(OR(B272="",E272=""),"",SUMIFS(G$2:G272,B$2:B272,B272)-SUMIFS(H$2:H272,B$2:B272,B272))</f>
        <v/>
      </c>
      <c r="M272" s="9">
        <f>IF(L272="","",ROUND(SUMIFS(I$2:I272,B$2:B272,B272)-SUMIFS(K$2:K272,B$2:B272,B272),2))</f>
        <v/>
      </c>
      <c r="N272" s="10">
        <f>IF(L272="","",IF(L272&gt;0,ROUND(M272/L272,4),""))</f>
        <v/>
      </c>
    </row>
    <row r="273">
      <c r="A273" s="5" t="n"/>
      <c r="B273" s="6" t="n"/>
      <c r="C273" s="6" t="n"/>
      <c r="D273" s="6" t="n"/>
      <c r="E273" s="6" t="n"/>
      <c r="F273" s="7" t="n"/>
      <c r="G273" s="8">
        <f>IF(OR(B273="",E273=""),"",IF(C273="Entrada",E273,0))</f>
        <v/>
      </c>
      <c r="H273" s="8">
        <f>IF(OR(B273="",E273=""),"",IF(C273="Salida",E273,0))</f>
        <v/>
      </c>
      <c r="I273" s="9">
        <f>IF(G273="","",G273*IF(F273="",0,F273))</f>
        <v/>
      </c>
      <c r="J273" s="10">
        <f>IF(OR(H273="",H273=0),"",IFERROR(ROUND((SUMIFS(I$1:I272,B$1:B272,B273)-SUMIFS(K$1:K272,B$1:B272,B273))/(SUMIFS(G$1:G272,B$1:B272,B273)-SUMIFS(H$1:H272,B$1:B272,B273)),4),0))</f>
        <v/>
      </c>
      <c r="K273" s="9">
        <f>IF(H273="","",IF(H273=0,0,ROUND(H273*J273,2)))</f>
        <v/>
      </c>
      <c r="L273" s="8">
        <f>IF(OR(B273="",E273=""),"",SUMIFS(G$2:G273,B$2:B273,B273)-SUMIFS(H$2:H273,B$2:B273,B273))</f>
        <v/>
      </c>
      <c r="M273" s="9">
        <f>IF(L273="","",ROUND(SUMIFS(I$2:I273,B$2:B273,B273)-SUMIFS(K$2:K273,B$2:B273,B273),2))</f>
        <v/>
      </c>
      <c r="N273" s="10">
        <f>IF(L273="","",IF(L273&gt;0,ROUND(M273/L273,4),""))</f>
        <v/>
      </c>
    </row>
    <row r="274">
      <c r="A274" s="5" t="n"/>
      <c r="B274" s="6" t="n"/>
      <c r="C274" s="6" t="n"/>
      <c r="D274" s="6" t="n"/>
      <c r="E274" s="6" t="n"/>
      <c r="F274" s="7" t="n"/>
      <c r="G274" s="8">
        <f>IF(OR(B274="",E274=""),"",IF(C274="Entrada",E274,0))</f>
        <v/>
      </c>
      <c r="H274" s="8">
        <f>IF(OR(B274="",E274=""),"",IF(C274="Salida",E274,0))</f>
        <v/>
      </c>
      <c r="I274" s="9">
        <f>IF(G274="","",G274*IF(F274="",0,F274))</f>
        <v/>
      </c>
      <c r="J274" s="10">
        <f>IF(OR(H274="",H274=0),"",IFERROR(ROUND((SUMIFS(I$1:I273,B$1:B273,B274)-SUMIFS(K$1:K273,B$1:B273,B274))/(SUMIFS(G$1:G273,B$1:B273,B274)-SUMIFS(H$1:H273,B$1:B273,B274)),4),0))</f>
        <v/>
      </c>
      <c r="K274" s="9">
        <f>IF(H274="","",IF(H274=0,0,ROUND(H274*J274,2)))</f>
        <v/>
      </c>
      <c r="L274" s="8">
        <f>IF(OR(B274="",E274=""),"",SUMIFS(G$2:G274,B$2:B274,B274)-SUMIFS(H$2:H274,B$2:B274,B274))</f>
        <v/>
      </c>
      <c r="M274" s="9">
        <f>IF(L274="","",ROUND(SUMIFS(I$2:I274,B$2:B274,B274)-SUMIFS(K$2:K274,B$2:B274,B274),2))</f>
        <v/>
      </c>
      <c r="N274" s="10">
        <f>IF(L274="","",IF(L274&gt;0,ROUND(M274/L274,4),""))</f>
        <v/>
      </c>
    </row>
    <row r="275">
      <c r="A275" s="5" t="n"/>
      <c r="B275" s="6" t="n"/>
      <c r="C275" s="6" t="n"/>
      <c r="D275" s="6" t="n"/>
      <c r="E275" s="6" t="n"/>
      <c r="F275" s="7" t="n"/>
      <c r="G275" s="8">
        <f>IF(OR(B275="",E275=""),"",IF(C275="Entrada",E275,0))</f>
        <v/>
      </c>
      <c r="H275" s="8">
        <f>IF(OR(B275="",E275=""),"",IF(C275="Salida",E275,0))</f>
        <v/>
      </c>
      <c r="I275" s="9">
        <f>IF(G275="","",G275*IF(F275="",0,F275))</f>
        <v/>
      </c>
      <c r="J275" s="10">
        <f>IF(OR(H275="",H275=0),"",IFERROR(ROUND((SUMIFS(I$1:I274,B$1:B274,B275)-SUMIFS(K$1:K274,B$1:B274,B275))/(SUMIFS(G$1:G274,B$1:B274,B275)-SUMIFS(H$1:H274,B$1:B274,B275)),4),0))</f>
        <v/>
      </c>
      <c r="K275" s="9">
        <f>IF(H275="","",IF(H275=0,0,ROUND(H275*J275,2)))</f>
        <v/>
      </c>
      <c r="L275" s="8">
        <f>IF(OR(B275="",E275=""),"",SUMIFS(G$2:G275,B$2:B275,B275)-SUMIFS(H$2:H275,B$2:B275,B275))</f>
        <v/>
      </c>
      <c r="M275" s="9">
        <f>IF(L275="","",ROUND(SUMIFS(I$2:I275,B$2:B275,B275)-SUMIFS(K$2:K275,B$2:B275,B275),2))</f>
        <v/>
      </c>
      <c r="N275" s="10">
        <f>IF(L275="","",IF(L275&gt;0,ROUND(M275/L275,4),""))</f>
        <v/>
      </c>
    </row>
    <row r="276">
      <c r="A276" s="5" t="n"/>
      <c r="B276" s="6" t="n"/>
      <c r="C276" s="6" t="n"/>
      <c r="D276" s="6" t="n"/>
      <c r="E276" s="6" t="n"/>
      <c r="F276" s="7" t="n"/>
      <c r="G276" s="8">
        <f>IF(OR(B276="",E276=""),"",IF(C276="Entrada",E276,0))</f>
        <v/>
      </c>
      <c r="H276" s="8">
        <f>IF(OR(B276="",E276=""),"",IF(C276="Salida",E276,0))</f>
        <v/>
      </c>
      <c r="I276" s="9">
        <f>IF(G276="","",G276*IF(F276="",0,F276))</f>
        <v/>
      </c>
      <c r="J276" s="10">
        <f>IF(OR(H276="",H276=0),"",IFERROR(ROUND((SUMIFS(I$1:I275,B$1:B275,B276)-SUMIFS(K$1:K275,B$1:B275,B276))/(SUMIFS(G$1:G275,B$1:B275,B276)-SUMIFS(H$1:H275,B$1:B275,B276)),4),0))</f>
        <v/>
      </c>
      <c r="K276" s="9">
        <f>IF(H276="","",IF(H276=0,0,ROUND(H276*J276,2)))</f>
        <v/>
      </c>
      <c r="L276" s="8">
        <f>IF(OR(B276="",E276=""),"",SUMIFS(G$2:G276,B$2:B276,B276)-SUMIFS(H$2:H276,B$2:B276,B276))</f>
        <v/>
      </c>
      <c r="M276" s="9">
        <f>IF(L276="","",ROUND(SUMIFS(I$2:I276,B$2:B276,B276)-SUMIFS(K$2:K276,B$2:B276,B276),2))</f>
        <v/>
      </c>
      <c r="N276" s="10">
        <f>IF(L276="","",IF(L276&gt;0,ROUND(M276/L276,4),""))</f>
        <v/>
      </c>
    </row>
    <row r="277">
      <c r="A277" s="5" t="n"/>
      <c r="B277" s="6" t="n"/>
      <c r="C277" s="6" t="n"/>
      <c r="D277" s="6" t="n"/>
      <c r="E277" s="6" t="n"/>
      <c r="F277" s="7" t="n"/>
      <c r="G277" s="8">
        <f>IF(OR(B277="",E277=""),"",IF(C277="Entrada",E277,0))</f>
        <v/>
      </c>
      <c r="H277" s="8">
        <f>IF(OR(B277="",E277=""),"",IF(C277="Salida",E277,0))</f>
        <v/>
      </c>
      <c r="I277" s="9">
        <f>IF(G277="","",G277*IF(F277="",0,F277))</f>
        <v/>
      </c>
      <c r="J277" s="10">
        <f>IF(OR(H277="",H277=0),"",IFERROR(ROUND((SUMIFS(I$1:I276,B$1:B276,B277)-SUMIFS(K$1:K276,B$1:B276,B277))/(SUMIFS(G$1:G276,B$1:B276,B277)-SUMIFS(H$1:H276,B$1:B276,B277)),4),0))</f>
        <v/>
      </c>
      <c r="K277" s="9">
        <f>IF(H277="","",IF(H277=0,0,ROUND(H277*J277,2)))</f>
        <v/>
      </c>
      <c r="L277" s="8">
        <f>IF(OR(B277="",E277=""),"",SUMIFS(G$2:G277,B$2:B277,B277)-SUMIFS(H$2:H277,B$2:B277,B277))</f>
        <v/>
      </c>
      <c r="M277" s="9">
        <f>IF(L277="","",ROUND(SUMIFS(I$2:I277,B$2:B277,B277)-SUMIFS(K$2:K277,B$2:B277,B277),2))</f>
        <v/>
      </c>
      <c r="N277" s="10">
        <f>IF(L277="","",IF(L277&gt;0,ROUND(M277/L277,4),""))</f>
        <v/>
      </c>
    </row>
    <row r="278">
      <c r="A278" s="5" t="n"/>
      <c r="B278" s="6" t="n"/>
      <c r="C278" s="6" t="n"/>
      <c r="D278" s="6" t="n"/>
      <c r="E278" s="6" t="n"/>
      <c r="F278" s="7" t="n"/>
      <c r="G278" s="8">
        <f>IF(OR(B278="",E278=""),"",IF(C278="Entrada",E278,0))</f>
        <v/>
      </c>
      <c r="H278" s="8">
        <f>IF(OR(B278="",E278=""),"",IF(C278="Salida",E278,0))</f>
        <v/>
      </c>
      <c r="I278" s="9">
        <f>IF(G278="","",G278*IF(F278="",0,F278))</f>
        <v/>
      </c>
      <c r="J278" s="10">
        <f>IF(OR(H278="",H278=0),"",IFERROR(ROUND((SUMIFS(I$1:I277,B$1:B277,B278)-SUMIFS(K$1:K277,B$1:B277,B278))/(SUMIFS(G$1:G277,B$1:B277,B278)-SUMIFS(H$1:H277,B$1:B277,B278)),4),0))</f>
        <v/>
      </c>
      <c r="K278" s="9">
        <f>IF(H278="","",IF(H278=0,0,ROUND(H278*J278,2)))</f>
        <v/>
      </c>
      <c r="L278" s="8">
        <f>IF(OR(B278="",E278=""),"",SUMIFS(G$2:G278,B$2:B278,B278)-SUMIFS(H$2:H278,B$2:B278,B278))</f>
        <v/>
      </c>
      <c r="M278" s="9">
        <f>IF(L278="","",ROUND(SUMIFS(I$2:I278,B$2:B278,B278)-SUMIFS(K$2:K278,B$2:B278,B278),2))</f>
        <v/>
      </c>
      <c r="N278" s="10">
        <f>IF(L278="","",IF(L278&gt;0,ROUND(M278/L278,4),""))</f>
        <v/>
      </c>
    </row>
    <row r="279">
      <c r="A279" s="5" t="n"/>
      <c r="B279" s="6" t="n"/>
      <c r="C279" s="6" t="n"/>
      <c r="D279" s="6" t="n"/>
      <c r="E279" s="6" t="n"/>
      <c r="F279" s="7" t="n"/>
      <c r="G279" s="8">
        <f>IF(OR(B279="",E279=""),"",IF(C279="Entrada",E279,0))</f>
        <v/>
      </c>
      <c r="H279" s="8">
        <f>IF(OR(B279="",E279=""),"",IF(C279="Salida",E279,0))</f>
        <v/>
      </c>
      <c r="I279" s="9">
        <f>IF(G279="","",G279*IF(F279="",0,F279))</f>
        <v/>
      </c>
      <c r="J279" s="10">
        <f>IF(OR(H279="",H279=0),"",IFERROR(ROUND((SUMIFS(I$1:I278,B$1:B278,B279)-SUMIFS(K$1:K278,B$1:B278,B279))/(SUMIFS(G$1:G278,B$1:B278,B279)-SUMIFS(H$1:H278,B$1:B278,B279)),4),0))</f>
        <v/>
      </c>
      <c r="K279" s="9">
        <f>IF(H279="","",IF(H279=0,0,ROUND(H279*J279,2)))</f>
        <v/>
      </c>
      <c r="L279" s="8">
        <f>IF(OR(B279="",E279=""),"",SUMIFS(G$2:G279,B$2:B279,B279)-SUMIFS(H$2:H279,B$2:B279,B279))</f>
        <v/>
      </c>
      <c r="M279" s="9">
        <f>IF(L279="","",ROUND(SUMIFS(I$2:I279,B$2:B279,B279)-SUMIFS(K$2:K279,B$2:B279,B279),2))</f>
        <v/>
      </c>
      <c r="N279" s="10">
        <f>IF(L279="","",IF(L279&gt;0,ROUND(M279/L279,4),""))</f>
        <v/>
      </c>
    </row>
    <row r="280">
      <c r="A280" s="5" t="n"/>
      <c r="B280" s="6" t="n"/>
      <c r="C280" s="6" t="n"/>
      <c r="D280" s="6" t="n"/>
      <c r="E280" s="6" t="n"/>
      <c r="F280" s="7" t="n"/>
      <c r="G280" s="8">
        <f>IF(OR(B280="",E280=""),"",IF(C280="Entrada",E280,0))</f>
        <v/>
      </c>
      <c r="H280" s="8">
        <f>IF(OR(B280="",E280=""),"",IF(C280="Salida",E280,0))</f>
        <v/>
      </c>
      <c r="I280" s="9">
        <f>IF(G280="","",G280*IF(F280="",0,F280))</f>
        <v/>
      </c>
      <c r="J280" s="10">
        <f>IF(OR(H280="",H280=0),"",IFERROR(ROUND((SUMIFS(I$1:I279,B$1:B279,B280)-SUMIFS(K$1:K279,B$1:B279,B280))/(SUMIFS(G$1:G279,B$1:B279,B280)-SUMIFS(H$1:H279,B$1:B279,B280)),4),0))</f>
        <v/>
      </c>
      <c r="K280" s="9">
        <f>IF(H280="","",IF(H280=0,0,ROUND(H280*J280,2)))</f>
        <v/>
      </c>
      <c r="L280" s="8">
        <f>IF(OR(B280="",E280=""),"",SUMIFS(G$2:G280,B$2:B280,B280)-SUMIFS(H$2:H280,B$2:B280,B280))</f>
        <v/>
      </c>
      <c r="M280" s="9">
        <f>IF(L280="","",ROUND(SUMIFS(I$2:I280,B$2:B280,B280)-SUMIFS(K$2:K280,B$2:B280,B280),2))</f>
        <v/>
      </c>
      <c r="N280" s="10">
        <f>IF(L280="","",IF(L280&gt;0,ROUND(M280/L280,4),""))</f>
        <v/>
      </c>
    </row>
    <row r="281">
      <c r="A281" s="5" t="n"/>
      <c r="B281" s="6" t="n"/>
      <c r="C281" s="6" t="n"/>
      <c r="D281" s="6" t="n"/>
      <c r="E281" s="6" t="n"/>
      <c r="F281" s="7" t="n"/>
      <c r="G281" s="8">
        <f>IF(OR(B281="",E281=""),"",IF(C281="Entrada",E281,0))</f>
        <v/>
      </c>
      <c r="H281" s="8">
        <f>IF(OR(B281="",E281=""),"",IF(C281="Salida",E281,0))</f>
        <v/>
      </c>
      <c r="I281" s="9">
        <f>IF(G281="","",G281*IF(F281="",0,F281))</f>
        <v/>
      </c>
      <c r="J281" s="10">
        <f>IF(OR(H281="",H281=0),"",IFERROR(ROUND((SUMIFS(I$1:I280,B$1:B280,B281)-SUMIFS(K$1:K280,B$1:B280,B281))/(SUMIFS(G$1:G280,B$1:B280,B281)-SUMIFS(H$1:H280,B$1:B280,B281)),4),0))</f>
        <v/>
      </c>
      <c r="K281" s="9">
        <f>IF(H281="","",IF(H281=0,0,ROUND(H281*J281,2)))</f>
        <v/>
      </c>
      <c r="L281" s="8">
        <f>IF(OR(B281="",E281=""),"",SUMIFS(G$2:G281,B$2:B281,B281)-SUMIFS(H$2:H281,B$2:B281,B281))</f>
        <v/>
      </c>
      <c r="M281" s="9">
        <f>IF(L281="","",ROUND(SUMIFS(I$2:I281,B$2:B281,B281)-SUMIFS(K$2:K281,B$2:B281,B281),2))</f>
        <v/>
      </c>
      <c r="N281" s="10">
        <f>IF(L281="","",IF(L281&gt;0,ROUND(M281/L281,4),""))</f>
        <v/>
      </c>
    </row>
    <row r="282">
      <c r="A282" s="5" t="n"/>
      <c r="B282" s="6" t="n"/>
      <c r="C282" s="6" t="n"/>
      <c r="D282" s="6" t="n"/>
      <c r="E282" s="6" t="n"/>
      <c r="F282" s="7" t="n"/>
      <c r="G282" s="8">
        <f>IF(OR(B282="",E282=""),"",IF(C282="Entrada",E282,0))</f>
        <v/>
      </c>
      <c r="H282" s="8">
        <f>IF(OR(B282="",E282=""),"",IF(C282="Salida",E282,0))</f>
        <v/>
      </c>
      <c r="I282" s="9">
        <f>IF(G282="","",G282*IF(F282="",0,F282))</f>
        <v/>
      </c>
      <c r="J282" s="10">
        <f>IF(OR(H282="",H282=0),"",IFERROR(ROUND((SUMIFS(I$1:I281,B$1:B281,B282)-SUMIFS(K$1:K281,B$1:B281,B282))/(SUMIFS(G$1:G281,B$1:B281,B282)-SUMIFS(H$1:H281,B$1:B281,B282)),4),0))</f>
        <v/>
      </c>
      <c r="K282" s="9">
        <f>IF(H282="","",IF(H282=0,0,ROUND(H282*J282,2)))</f>
        <v/>
      </c>
      <c r="L282" s="8">
        <f>IF(OR(B282="",E282=""),"",SUMIFS(G$2:G282,B$2:B282,B282)-SUMIFS(H$2:H282,B$2:B282,B282))</f>
        <v/>
      </c>
      <c r="M282" s="9">
        <f>IF(L282="","",ROUND(SUMIFS(I$2:I282,B$2:B282,B282)-SUMIFS(K$2:K282,B$2:B282,B282),2))</f>
        <v/>
      </c>
      <c r="N282" s="10">
        <f>IF(L282="","",IF(L282&gt;0,ROUND(M282/L282,4),""))</f>
        <v/>
      </c>
    </row>
    <row r="283">
      <c r="A283" s="5" t="n"/>
      <c r="B283" s="6" t="n"/>
      <c r="C283" s="6" t="n"/>
      <c r="D283" s="6" t="n"/>
      <c r="E283" s="6" t="n"/>
      <c r="F283" s="7" t="n"/>
      <c r="G283" s="8">
        <f>IF(OR(B283="",E283=""),"",IF(C283="Entrada",E283,0))</f>
        <v/>
      </c>
      <c r="H283" s="8">
        <f>IF(OR(B283="",E283=""),"",IF(C283="Salida",E283,0))</f>
        <v/>
      </c>
      <c r="I283" s="9">
        <f>IF(G283="","",G283*IF(F283="",0,F283))</f>
        <v/>
      </c>
      <c r="J283" s="10">
        <f>IF(OR(H283="",H283=0),"",IFERROR(ROUND((SUMIFS(I$1:I282,B$1:B282,B283)-SUMIFS(K$1:K282,B$1:B282,B283))/(SUMIFS(G$1:G282,B$1:B282,B283)-SUMIFS(H$1:H282,B$1:B282,B283)),4),0))</f>
        <v/>
      </c>
      <c r="K283" s="9">
        <f>IF(H283="","",IF(H283=0,0,ROUND(H283*J283,2)))</f>
        <v/>
      </c>
      <c r="L283" s="8">
        <f>IF(OR(B283="",E283=""),"",SUMIFS(G$2:G283,B$2:B283,B283)-SUMIFS(H$2:H283,B$2:B283,B283))</f>
        <v/>
      </c>
      <c r="M283" s="9">
        <f>IF(L283="","",ROUND(SUMIFS(I$2:I283,B$2:B283,B283)-SUMIFS(K$2:K283,B$2:B283,B283),2))</f>
        <v/>
      </c>
      <c r="N283" s="10">
        <f>IF(L283="","",IF(L283&gt;0,ROUND(M283/L283,4),""))</f>
        <v/>
      </c>
    </row>
    <row r="284">
      <c r="A284" s="5" t="n"/>
      <c r="B284" s="6" t="n"/>
      <c r="C284" s="6" t="n"/>
      <c r="D284" s="6" t="n"/>
      <c r="E284" s="6" t="n"/>
      <c r="F284" s="7" t="n"/>
      <c r="G284" s="8">
        <f>IF(OR(B284="",E284=""),"",IF(C284="Entrada",E284,0))</f>
        <v/>
      </c>
      <c r="H284" s="8">
        <f>IF(OR(B284="",E284=""),"",IF(C284="Salida",E284,0))</f>
        <v/>
      </c>
      <c r="I284" s="9">
        <f>IF(G284="","",G284*IF(F284="",0,F284))</f>
        <v/>
      </c>
      <c r="J284" s="10">
        <f>IF(OR(H284="",H284=0),"",IFERROR(ROUND((SUMIFS(I$1:I283,B$1:B283,B284)-SUMIFS(K$1:K283,B$1:B283,B284))/(SUMIFS(G$1:G283,B$1:B283,B284)-SUMIFS(H$1:H283,B$1:B283,B284)),4),0))</f>
        <v/>
      </c>
      <c r="K284" s="9">
        <f>IF(H284="","",IF(H284=0,0,ROUND(H284*J284,2)))</f>
        <v/>
      </c>
      <c r="L284" s="8">
        <f>IF(OR(B284="",E284=""),"",SUMIFS(G$2:G284,B$2:B284,B284)-SUMIFS(H$2:H284,B$2:B284,B284))</f>
        <v/>
      </c>
      <c r="M284" s="9">
        <f>IF(L284="","",ROUND(SUMIFS(I$2:I284,B$2:B284,B284)-SUMIFS(K$2:K284,B$2:B284,B284),2))</f>
        <v/>
      </c>
      <c r="N284" s="10">
        <f>IF(L284="","",IF(L284&gt;0,ROUND(M284/L284,4),""))</f>
        <v/>
      </c>
    </row>
    <row r="285">
      <c r="A285" s="5" t="n"/>
      <c r="B285" s="6" t="n"/>
      <c r="C285" s="6" t="n"/>
      <c r="D285" s="6" t="n"/>
      <c r="E285" s="6" t="n"/>
      <c r="F285" s="7" t="n"/>
      <c r="G285" s="8">
        <f>IF(OR(B285="",E285=""),"",IF(C285="Entrada",E285,0))</f>
        <v/>
      </c>
      <c r="H285" s="8">
        <f>IF(OR(B285="",E285=""),"",IF(C285="Salida",E285,0))</f>
        <v/>
      </c>
      <c r="I285" s="9">
        <f>IF(G285="","",G285*IF(F285="",0,F285))</f>
        <v/>
      </c>
      <c r="J285" s="10">
        <f>IF(OR(H285="",H285=0),"",IFERROR(ROUND((SUMIFS(I$1:I284,B$1:B284,B285)-SUMIFS(K$1:K284,B$1:B284,B285))/(SUMIFS(G$1:G284,B$1:B284,B285)-SUMIFS(H$1:H284,B$1:B284,B285)),4),0))</f>
        <v/>
      </c>
      <c r="K285" s="9">
        <f>IF(H285="","",IF(H285=0,0,ROUND(H285*J285,2)))</f>
        <v/>
      </c>
      <c r="L285" s="8">
        <f>IF(OR(B285="",E285=""),"",SUMIFS(G$2:G285,B$2:B285,B285)-SUMIFS(H$2:H285,B$2:B285,B285))</f>
        <v/>
      </c>
      <c r="M285" s="9">
        <f>IF(L285="","",ROUND(SUMIFS(I$2:I285,B$2:B285,B285)-SUMIFS(K$2:K285,B$2:B285,B285),2))</f>
        <v/>
      </c>
      <c r="N285" s="10">
        <f>IF(L285="","",IF(L285&gt;0,ROUND(M285/L285,4),""))</f>
        <v/>
      </c>
    </row>
    <row r="286">
      <c r="A286" s="5" t="n"/>
      <c r="B286" s="6" t="n"/>
      <c r="C286" s="6" t="n"/>
      <c r="D286" s="6" t="n"/>
      <c r="E286" s="6" t="n"/>
      <c r="F286" s="7" t="n"/>
      <c r="G286" s="8">
        <f>IF(OR(B286="",E286=""),"",IF(C286="Entrada",E286,0))</f>
        <v/>
      </c>
      <c r="H286" s="8">
        <f>IF(OR(B286="",E286=""),"",IF(C286="Salida",E286,0))</f>
        <v/>
      </c>
      <c r="I286" s="9">
        <f>IF(G286="","",G286*IF(F286="",0,F286))</f>
        <v/>
      </c>
      <c r="J286" s="10">
        <f>IF(OR(H286="",H286=0),"",IFERROR(ROUND((SUMIFS(I$1:I285,B$1:B285,B286)-SUMIFS(K$1:K285,B$1:B285,B286))/(SUMIFS(G$1:G285,B$1:B285,B286)-SUMIFS(H$1:H285,B$1:B285,B286)),4),0))</f>
        <v/>
      </c>
      <c r="K286" s="9">
        <f>IF(H286="","",IF(H286=0,0,ROUND(H286*J286,2)))</f>
        <v/>
      </c>
      <c r="L286" s="8">
        <f>IF(OR(B286="",E286=""),"",SUMIFS(G$2:G286,B$2:B286,B286)-SUMIFS(H$2:H286,B$2:B286,B286))</f>
        <v/>
      </c>
      <c r="M286" s="9">
        <f>IF(L286="","",ROUND(SUMIFS(I$2:I286,B$2:B286,B286)-SUMIFS(K$2:K286,B$2:B286,B286),2))</f>
        <v/>
      </c>
      <c r="N286" s="10">
        <f>IF(L286="","",IF(L286&gt;0,ROUND(M286/L286,4),""))</f>
        <v/>
      </c>
    </row>
    <row r="287">
      <c r="A287" s="5" t="n"/>
      <c r="B287" s="6" t="n"/>
      <c r="C287" s="6" t="n"/>
      <c r="D287" s="6" t="n"/>
      <c r="E287" s="6" t="n"/>
      <c r="F287" s="7" t="n"/>
      <c r="G287" s="8">
        <f>IF(OR(B287="",E287=""),"",IF(C287="Entrada",E287,0))</f>
        <v/>
      </c>
      <c r="H287" s="8">
        <f>IF(OR(B287="",E287=""),"",IF(C287="Salida",E287,0))</f>
        <v/>
      </c>
      <c r="I287" s="9">
        <f>IF(G287="","",G287*IF(F287="",0,F287))</f>
        <v/>
      </c>
      <c r="J287" s="10">
        <f>IF(OR(H287="",H287=0),"",IFERROR(ROUND((SUMIFS(I$1:I286,B$1:B286,B287)-SUMIFS(K$1:K286,B$1:B286,B287))/(SUMIFS(G$1:G286,B$1:B286,B287)-SUMIFS(H$1:H286,B$1:B286,B287)),4),0))</f>
        <v/>
      </c>
      <c r="K287" s="9">
        <f>IF(H287="","",IF(H287=0,0,ROUND(H287*J287,2)))</f>
        <v/>
      </c>
      <c r="L287" s="8">
        <f>IF(OR(B287="",E287=""),"",SUMIFS(G$2:G287,B$2:B287,B287)-SUMIFS(H$2:H287,B$2:B287,B287))</f>
        <v/>
      </c>
      <c r="M287" s="9">
        <f>IF(L287="","",ROUND(SUMIFS(I$2:I287,B$2:B287,B287)-SUMIFS(K$2:K287,B$2:B287,B287),2))</f>
        <v/>
      </c>
      <c r="N287" s="10">
        <f>IF(L287="","",IF(L287&gt;0,ROUND(M287/L287,4),""))</f>
        <v/>
      </c>
    </row>
    <row r="288">
      <c r="A288" s="5" t="n"/>
      <c r="B288" s="6" t="n"/>
      <c r="C288" s="6" t="n"/>
      <c r="D288" s="6" t="n"/>
      <c r="E288" s="6" t="n"/>
      <c r="F288" s="7" t="n"/>
      <c r="G288" s="8">
        <f>IF(OR(B288="",E288=""),"",IF(C288="Entrada",E288,0))</f>
        <v/>
      </c>
      <c r="H288" s="8">
        <f>IF(OR(B288="",E288=""),"",IF(C288="Salida",E288,0))</f>
        <v/>
      </c>
      <c r="I288" s="9">
        <f>IF(G288="","",G288*IF(F288="",0,F288))</f>
        <v/>
      </c>
      <c r="J288" s="10">
        <f>IF(OR(H288="",H288=0),"",IFERROR(ROUND((SUMIFS(I$1:I287,B$1:B287,B288)-SUMIFS(K$1:K287,B$1:B287,B288))/(SUMIFS(G$1:G287,B$1:B287,B288)-SUMIFS(H$1:H287,B$1:B287,B288)),4),0))</f>
        <v/>
      </c>
      <c r="K288" s="9">
        <f>IF(H288="","",IF(H288=0,0,ROUND(H288*J288,2)))</f>
        <v/>
      </c>
      <c r="L288" s="8">
        <f>IF(OR(B288="",E288=""),"",SUMIFS(G$2:G288,B$2:B288,B288)-SUMIFS(H$2:H288,B$2:B288,B288))</f>
        <v/>
      </c>
      <c r="M288" s="9">
        <f>IF(L288="","",ROUND(SUMIFS(I$2:I288,B$2:B288,B288)-SUMIFS(K$2:K288,B$2:B288,B288),2))</f>
        <v/>
      </c>
      <c r="N288" s="10">
        <f>IF(L288="","",IF(L288&gt;0,ROUND(M288/L288,4),""))</f>
        <v/>
      </c>
    </row>
    <row r="289">
      <c r="A289" s="5" t="n"/>
      <c r="B289" s="6" t="n"/>
      <c r="C289" s="6" t="n"/>
      <c r="D289" s="6" t="n"/>
      <c r="E289" s="6" t="n"/>
      <c r="F289" s="7" t="n"/>
      <c r="G289" s="8">
        <f>IF(OR(B289="",E289=""),"",IF(C289="Entrada",E289,0))</f>
        <v/>
      </c>
      <c r="H289" s="8">
        <f>IF(OR(B289="",E289=""),"",IF(C289="Salida",E289,0))</f>
        <v/>
      </c>
      <c r="I289" s="9">
        <f>IF(G289="","",G289*IF(F289="",0,F289))</f>
        <v/>
      </c>
      <c r="J289" s="10">
        <f>IF(OR(H289="",H289=0),"",IFERROR(ROUND((SUMIFS(I$1:I288,B$1:B288,B289)-SUMIFS(K$1:K288,B$1:B288,B289))/(SUMIFS(G$1:G288,B$1:B288,B289)-SUMIFS(H$1:H288,B$1:B288,B289)),4),0))</f>
        <v/>
      </c>
      <c r="K289" s="9">
        <f>IF(H289="","",IF(H289=0,0,ROUND(H289*J289,2)))</f>
        <v/>
      </c>
      <c r="L289" s="8">
        <f>IF(OR(B289="",E289=""),"",SUMIFS(G$2:G289,B$2:B289,B289)-SUMIFS(H$2:H289,B$2:B289,B289))</f>
        <v/>
      </c>
      <c r="M289" s="9">
        <f>IF(L289="","",ROUND(SUMIFS(I$2:I289,B$2:B289,B289)-SUMIFS(K$2:K289,B$2:B289,B289),2))</f>
        <v/>
      </c>
      <c r="N289" s="10">
        <f>IF(L289="","",IF(L289&gt;0,ROUND(M289/L289,4),""))</f>
        <v/>
      </c>
    </row>
    <row r="290">
      <c r="A290" s="5" t="n"/>
      <c r="B290" s="6" t="n"/>
      <c r="C290" s="6" t="n"/>
      <c r="D290" s="6" t="n"/>
      <c r="E290" s="6" t="n"/>
      <c r="F290" s="7" t="n"/>
      <c r="G290" s="8">
        <f>IF(OR(B290="",E290=""),"",IF(C290="Entrada",E290,0))</f>
        <v/>
      </c>
      <c r="H290" s="8">
        <f>IF(OR(B290="",E290=""),"",IF(C290="Salida",E290,0))</f>
        <v/>
      </c>
      <c r="I290" s="9">
        <f>IF(G290="","",G290*IF(F290="",0,F290))</f>
        <v/>
      </c>
      <c r="J290" s="10">
        <f>IF(OR(H290="",H290=0),"",IFERROR(ROUND((SUMIFS(I$1:I289,B$1:B289,B290)-SUMIFS(K$1:K289,B$1:B289,B290))/(SUMIFS(G$1:G289,B$1:B289,B290)-SUMIFS(H$1:H289,B$1:B289,B290)),4),0))</f>
        <v/>
      </c>
      <c r="K290" s="9">
        <f>IF(H290="","",IF(H290=0,0,ROUND(H290*J290,2)))</f>
        <v/>
      </c>
      <c r="L290" s="8">
        <f>IF(OR(B290="",E290=""),"",SUMIFS(G$2:G290,B$2:B290,B290)-SUMIFS(H$2:H290,B$2:B290,B290))</f>
        <v/>
      </c>
      <c r="M290" s="9">
        <f>IF(L290="","",ROUND(SUMIFS(I$2:I290,B$2:B290,B290)-SUMIFS(K$2:K290,B$2:B290,B290),2))</f>
        <v/>
      </c>
      <c r="N290" s="10">
        <f>IF(L290="","",IF(L290&gt;0,ROUND(M290/L290,4),""))</f>
        <v/>
      </c>
    </row>
    <row r="291">
      <c r="A291" s="5" t="n"/>
      <c r="B291" s="6" t="n"/>
      <c r="C291" s="6" t="n"/>
      <c r="D291" s="6" t="n"/>
      <c r="E291" s="6" t="n"/>
      <c r="F291" s="7" t="n"/>
      <c r="G291" s="8">
        <f>IF(OR(B291="",E291=""),"",IF(C291="Entrada",E291,0))</f>
        <v/>
      </c>
      <c r="H291" s="8">
        <f>IF(OR(B291="",E291=""),"",IF(C291="Salida",E291,0))</f>
        <v/>
      </c>
      <c r="I291" s="9">
        <f>IF(G291="","",G291*IF(F291="",0,F291))</f>
        <v/>
      </c>
      <c r="J291" s="10">
        <f>IF(OR(H291="",H291=0),"",IFERROR(ROUND((SUMIFS(I$1:I290,B$1:B290,B291)-SUMIFS(K$1:K290,B$1:B290,B291))/(SUMIFS(G$1:G290,B$1:B290,B291)-SUMIFS(H$1:H290,B$1:B290,B291)),4),0))</f>
        <v/>
      </c>
      <c r="K291" s="9">
        <f>IF(H291="","",IF(H291=0,0,ROUND(H291*J291,2)))</f>
        <v/>
      </c>
      <c r="L291" s="8">
        <f>IF(OR(B291="",E291=""),"",SUMIFS(G$2:G291,B$2:B291,B291)-SUMIFS(H$2:H291,B$2:B291,B291))</f>
        <v/>
      </c>
      <c r="M291" s="9">
        <f>IF(L291="","",ROUND(SUMIFS(I$2:I291,B$2:B291,B291)-SUMIFS(K$2:K291,B$2:B291,B291),2))</f>
        <v/>
      </c>
      <c r="N291" s="10">
        <f>IF(L291="","",IF(L291&gt;0,ROUND(M291/L291,4),""))</f>
        <v/>
      </c>
    </row>
    <row r="292">
      <c r="A292" s="5" t="n"/>
      <c r="B292" s="6" t="n"/>
      <c r="C292" s="6" t="n"/>
      <c r="D292" s="6" t="n"/>
      <c r="E292" s="6" t="n"/>
      <c r="F292" s="7" t="n"/>
      <c r="G292" s="8">
        <f>IF(OR(B292="",E292=""),"",IF(C292="Entrada",E292,0))</f>
        <v/>
      </c>
      <c r="H292" s="8">
        <f>IF(OR(B292="",E292=""),"",IF(C292="Salida",E292,0))</f>
        <v/>
      </c>
      <c r="I292" s="9">
        <f>IF(G292="","",G292*IF(F292="",0,F292))</f>
        <v/>
      </c>
      <c r="J292" s="10">
        <f>IF(OR(H292="",H292=0),"",IFERROR(ROUND((SUMIFS(I$1:I291,B$1:B291,B292)-SUMIFS(K$1:K291,B$1:B291,B292))/(SUMIFS(G$1:G291,B$1:B291,B292)-SUMIFS(H$1:H291,B$1:B291,B292)),4),0))</f>
        <v/>
      </c>
      <c r="K292" s="9">
        <f>IF(H292="","",IF(H292=0,0,ROUND(H292*J292,2)))</f>
        <v/>
      </c>
      <c r="L292" s="8">
        <f>IF(OR(B292="",E292=""),"",SUMIFS(G$2:G292,B$2:B292,B292)-SUMIFS(H$2:H292,B$2:B292,B292))</f>
        <v/>
      </c>
      <c r="M292" s="9">
        <f>IF(L292="","",ROUND(SUMIFS(I$2:I292,B$2:B292,B292)-SUMIFS(K$2:K292,B$2:B292,B292),2))</f>
        <v/>
      </c>
      <c r="N292" s="10">
        <f>IF(L292="","",IF(L292&gt;0,ROUND(M292/L292,4),""))</f>
        <v/>
      </c>
    </row>
    <row r="293">
      <c r="A293" s="5" t="n"/>
      <c r="B293" s="6" t="n"/>
      <c r="C293" s="6" t="n"/>
      <c r="D293" s="6" t="n"/>
      <c r="E293" s="6" t="n"/>
      <c r="F293" s="7" t="n"/>
      <c r="G293" s="8">
        <f>IF(OR(B293="",E293=""),"",IF(C293="Entrada",E293,0))</f>
        <v/>
      </c>
      <c r="H293" s="8">
        <f>IF(OR(B293="",E293=""),"",IF(C293="Salida",E293,0))</f>
        <v/>
      </c>
      <c r="I293" s="9">
        <f>IF(G293="","",G293*IF(F293="",0,F293))</f>
        <v/>
      </c>
      <c r="J293" s="10">
        <f>IF(OR(H293="",H293=0),"",IFERROR(ROUND((SUMIFS(I$1:I292,B$1:B292,B293)-SUMIFS(K$1:K292,B$1:B292,B293))/(SUMIFS(G$1:G292,B$1:B292,B293)-SUMIFS(H$1:H292,B$1:B292,B293)),4),0))</f>
        <v/>
      </c>
      <c r="K293" s="9">
        <f>IF(H293="","",IF(H293=0,0,ROUND(H293*J293,2)))</f>
        <v/>
      </c>
      <c r="L293" s="8">
        <f>IF(OR(B293="",E293=""),"",SUMIFS(G$2:G293,B$2:B293,B293)-SUMIFS(H$2:H293,B$2:B293,B293))</f>
        <v/>
      </c>
      <c r="M293" s="9">
        <f>IF(L293="","",ROUND(SUMIFS(I$2:I293,B$2:B293,B293)-SUMIFS(K$2:K293,B$2:B293,B293),2))</f>
        <v/>
      </c>
      <c r="N293" s="10">
        <f>IF(L293="","",IF(L293&gt;0,ROUND(M293/L293,4),""))</f>
        <v/>
      </c>
    </row>
    <row r="294">
      <c r="A294" s="5" t="n"/>
      <c r="B294" s="6" t="n"/>
      <c r="C294" s="6" t="n"/>
      <c r="D294" s="6" t="n"/>
      <c r="E294" s="6" t="n"/>
      <c r="F294" s="7" t="n"/>
      <c r="G294" s="8">
        <f>IF(OR(B294="",E294=""),"",IF(C294="Entrada",E294,0))</f>
        <v/>
      </c>
      <c r="H294" s="8">
        <f>IF(OR(B294="",E294=""),"",IF(C294="Salida",E294,0))</f>
        <v/>
      </c>
      <c r="I294" s="9">
        <f>IF(G294="","",G294*IF(F294="",0,F294))</f>
        <v/>
      </c>
      <c r="J294" s="10">
        <f>IF(OR(H294="",H294=0),"",IFERROR(ROUND((SUMIFS(I$1:I293,B$1:B293,B294)-SUMIFS(K$1:K293,B$1:B293,B294))/(SUMIFS(G$1:G293,B$1:B293,B294)-SUMIFS(H$1:H293,B$1:B293,B294)),4),0))</f>
        <v/>
      </c>
      <c r="K294" s="9">
        <f>IF(H294="","",IF(H294=0,0,ROUND(H294*J294,2)))</f>
        <v/>
      </c>
      <c r="L294" s="8">
        <f>IF(OR(B294="",E294=""),"",SUMIFS(G$2:G294,B$2:B294,B294)-SUMIFS(H$2:H294,B$2:B294,B294))</f>
        <v/>
      </c>
      <c r="M294" s="9">
        <f>IF(L294="","",ROUND(SUMIFS(I$2:I294,B$2:B294,B294)-SUMIFS(K$2:K294,B$2:B294,B294),2))</f>
        <v/>
      </c>
      <c r="N294" s="10">
        <f>IF(L294="","",IF(L294&gt;0,ROUND(M294/L294,4),""))</f>
        <v/>
      </c>
    </row>
    <row r="295">
      <c r="A295" s="5" t="n"/>
      <c r="B295" s="6" t="n"/>
      <c r="C295" s="6" t="n"/>
      <c r="D295" s="6" t="n"/>
      <c r="E295" s="6" t="n"/>
      <c r="F295" s="7" t="n"/>
      <c r="G295" s="8">
        <f>IF(OR(B295="",E295=""),"",IF(C295="Entrada",E295,0))</f>
        <v/>
      </c>
      <c r="H295" s="8">
        <f>IF(OR(B295="",E295=""),"",IF(C295="Salida",E295,0))</f>
        <v/>
      </c>
      <c r="I295" s="9">
        <f>IF(G295="","",G295*IF(F295="",0,F295))</f>
        <v/>
      </c>
      <c r="J295" s="10">
        <f>IF(OR(H295="",H295=0),"",IFERROR(ROUND((SUMIFS(I$1:I294,B$1:B294,B295)-SUMIFS(K$1:K294,B$1:B294,B295))/(SUMIFS(G$1:G294,B$1:B294,B295)-SUMIFS(H$1:H294,B$1:B294,B295)),4),0))</f>
        <v/>
      </c>
      <c r="K295" s="9">
        <f>IF(H295="","",IF(H295=0,0,ROUND(H295*J295,2)))</f>
        <v/>
      </c>
      <c r="L295" s="8">
        <f>IF(OR(B295="",E295=""),"",SUMIFS(G$2:G295,B$2:B295,B295)-SUMIFS(H$2:H295,B$2:B295,B295))</f>
        <v/>
      </c>
      <c r="M295" s="9">
        <f>IF(L295="","",ROUND(SUMIFS(I$2:I295,B$2:B295,B295)-SUMIFS(K$2:K295,B$2:B295,B295),2))</f>
        <v/>
      </c>
      <c r="N295" s="10">
        <f>IF(L295="","",IF(L295&gt;0,ROUND(M295/L295,4),""))</f>
        <v/>
      </c>
    </row>
    <row r="296">
      <c r="A296" s="5" t="n"/>
      <c r="B296" s="6" t="n"/>
      <c r="C296" s="6" t="n"/>
      <c r="D296" s="6" t="n"/>
      <c r="E296" s="6" t="n"/>
      <c r="F296" s="7" t="n"/>
      <c r="G296" s="8">
        <f>IF(OR(B296="",E296=""),"",IF(C296="Entrada",E296,0))</f>
        <v/>
      </c>
      <c r="H296" s="8">
        <f>IF(OR(B296="",E296=""),"",IF(C296="Salida",E296,0))</f>
        <v/>
      </c>
      <c r="I296" s="9">
        <f>IF(G296="","",G296*IF(F296="",0,F296))</f>
        <v/>
      </c>
      <c r="J296" s="10">
        <f>IF(OR(H296="",H296=0),"",IFERROR(ROUND((SUMIFS(I$1:I295,B$1:B295,B296)-SUMIFS(K$1:K295,B$1:B295,B296))/(SUMIFS(G$1:G295,B$1:B295,B296)-SUMIFS(H$1:H295,B$1:B295,B296)),4),0))</f>
        <v/>
      </c>
      <c r="K296" s="9">
        <f>IF(H296="","",IF(H296=0,0,ROUND(H296*J296,2)))</f>
        <v/>
      </c>
      <c r="L296" s="8">
        <f>IF(OR(B296="",E296=""),"",SUMIFS(G$2:G296,B$2:B296,B296)-SUMIFS(H$2:H296,B$2:B296,B296))</f>
        <v/>
      </c>
      <c r="M296" s="9">
        <f>IF(L296="","",ROUND(SUMIFS(I$2:I296,B$2:B296,B296)-SUMIFS(K$2:K296,B$2:B296,B296),2))</f>
        <v/>
      </c>
      <c r="N296" s="10">
        <f>IF(L296="","",IF(L296&gt;0,ROUND(M296/L296,4),""))</f>
        <v/>
      </c>
    </row>
    <row r="297">
      <c r="A297" s="5" t="n"/>
      <c r="B297" s="6" t="n"/>
      <c r="C297" s="6" t="n"/>
      <c r="D297" s="6" t="n"/>
      <c r="E297" s="6" t="n"/>
      <c r="F297" s="7" t="n"/>
      <c r="G297" s="8">
        <f>IF(OR(B297="",E297=""),"",IF(C297="Entrada",E297,0))</f>
        <v/>
      </c>
      <c r="H297" s="8">
        <f>IF(OR(B297="",E297=""),"",IF(C297="Salida",E297,0))</f>
        <v/>
      </c>
      <c r="I297" s="9">
        <f>IF(G297="","",G297*IF(F297="",0,F297))</f>
        <v/>
      </c>
      <c r="J297" s="10">
        <f>IF(OR(H297="",H297=0),"",IFERROR(ROUND((SUMIFS(I$1:I296,B$1:B296,B297)-SUMIFS(K$1:K296,B$1:B296,B297))/(SUMIFS(G$1:G296,B$1:B296,B297)-SUMIFS(H$1:H296,B$1:B296,B297)),4),0))</f>
        <v/>
      </c>
      <c r="K297" s="9">
        <f>IF(H297="","",IF(H297=0,0,ROUND(H297*J297,2)))</f>
        <v/>
      </c>
      <c r="L297" s="8">
        <f>IF(OR(B297="",E297=""),"",SUMIFS(G$2:G297,B$2:B297,B297)-SUMIFS(H$2:H297,B$2:B297,B297))</f>
        <v/>
      </c>
      <c r="M297" s="9">
        <f>IF(L297="","",ROUND(SUMIFS(I$2:I297,B$2:B297,B297)-SUMIFS(K$2:K297,B$2:B297,B297),2))</f>
        <v/>
      </c>
      <c r="N297" s="10">
        <f>IF(L297="","",IF(L297&gt;0,ROUND(M297/L297,4),""))</f>
        <v/>
      </c>
    </row>
    <row r="298">
      <c r="A298" s="5" t="n"/>
      <c r="B298" s="6" t="n"/>
      <c r="C298" s="6" t="n"/>
      <c r="D298" s="6" t="n"/>
      <c r="E298" s="6" t="n"/>
      <c r="F298" s="7" t="n"/>
      <c r="G298" s="8">
        <f>IF(OR(B298="",E298=""),"",IF(C298="Entrada",E298,0))</f>
        <v/>
      </c>
      <c r="H298" s="8">
        <f>IF(OR(B298="",E298=""),"",IF(C298="Salida",E298,0))</f>
        <v/>
      </c>
      <c r="I298" s="9">
        <f>IF(G298="","",G298*IF(F298="",0,F298))</f>
        <v/>
      </c>
      <c r="J298" s="10">
        <f>IF(OR(H298="",H298=0),"",IFERROR(ROUND((SUMIFS(I$1:I297,B$1:B297,B298)-SUMIFS(K$1:K297,B$1:B297,B298))/(SUMIFS(G$1:G297,B$1:B297,B298)-SUMIFS(H$1:H297,B$1:B297,B298)),4),0))</f>
        <v/>
      </c>
      <c r="K298" s="9">
        <f>IF(H298="","",IF(H298=0,0,ROUND(H298*J298,2)))</f>
        <v/>
      </c>
      <c r="L298" s="8">
        <f>IF(OR(B298="",E298=""),"",SUMIFS(G$2:G298,B$2:B298,B298)-SUMIFS(H$2:H298,B$2:B298,B298))</f>
        <v/>
      </c>
      <c r="M298" s="9">
        <f>IF(L298="","",ROUND(SUMIFS(I$2:I298,B$2:B298,B298)-SUMIFS(K$2:K298,B$2:B298,B298),2))</f>
        <v/>
      </c>
      <c r="N298" s="10">
        <f>IF(L298="","",IF(L298&gt;0,ROUND(M298/L298,4),""))</f>
        <v/>
      </c>
    </row>
    <row r="299">
      <c r="A299" s="5" t="n"/>
      <c r="B299" s="6" t="n"/>
      <c r="C299" s="6" t="n"/>
      <c r="D299" s="6" t="n"/>
      <c r="E299" s="6" t="n"/>
      <c r="F299" s="7" t="n"/>
      <c r="G299" s="8">
        <f>IF(OR(B299="",E299=""),"",IF(C299="Entrada",E299,0))</f>
        <v/>
      </c>
      <c r="H299" s="8">
        <f>IF(OR(B299="",E299=""),"",IF(C299="Salida",E299,0))</f>
        <v/>
      </c>
      <c r="I299" s="9">
        <f>IF(G299="","",G299*IF(F299="",0,F299))</f>
        <v/>
      </c>
      <c r="J299" s="10">
        <f>IF(OR(H299="",H299=0),"",IFERROR(ROUND((SUMIFS(I$1:I298,B$1:B298,B299)-SUMIFS(K$1:K298,B$1:B298,B299))/(SUMIFS(G$1:G298,B$1:B298,B299)-SUMIFS(H$1:H298,B$1:B298,B299)),4),0))</f>
        <v/>
      </c>
      <c r="K299" s="9">
        <f>IF(H299="","",IF(H299=0,0,ROUND(H299*J299,2)))</f>
        <v/>
      </c>
      <c r="L299" s="8">
        <f>IF(OR(B299="",E299=""),"",SUMIFS(G$2:G299,B$2:B299,B299)-SUMIFS(H$2:H299,B$2:B299,B299))</f>
        <v/>
      </c>
      <c r="M299" s="9">
        <f>IF(L299="","",ROUND(SUMIFS(I$2:I299,B$2:B299,B299)-SUMIFS(K$2:K299,B$2:B299,B299),2))</f>
        <v/>
      </c>
      <c r="N299" s="10">
        <f>IF(L299="","",IF(L299&gt;0,ROUND(M299/L299,4),""))</f>
        <v/>
      </c>
    </row>
    <row r="300">
      <c r="A300" s="5" t="n"/>
      <c r="B300" s="6" t="n"/>
      <c r="C300" s="6" t="n"/>
      <c r="D300" s="6" t="n"/>
      <c r="E300" s="6" t="n"/>
      <c r="F300" s="7" t="n"/>
      <c r="G300" s="8">
        <f>IF(OR(B300="",E300=""),"",IF(C300="Entrada",E300,0))</f>
        <v/>
      </c>
      <c r="H300" s="8">
        <f>IF(OR(B300="",E300=""),"",IF(C300="Salida",E300,0))</f>
        <v/>
      </c>
      <c r="I300" s="9">
        <f>IF(G300="","",G300*IF(F300="",0,F300))</f>
        <v/>
      </c>
      <c r="J300" s="10">
        <f>IF(OR(H300="",H300=0),"",IFERROR(ROUND((SUMIFS(I$1:I299,B$1:B299,B300)-SUMIFS(K$1:K299,B$1:B299,B300))/(SUMIFS(G$1:G299,B$1:B299,B300)-SUMIFS(H$1:H299,B$1:B299,B300)),4),0))</f>
        <v/>
      </c>
      <c r="K300" s="9">
        <f>IF(H300="","",IF(H300=0,0,ROUND(H300*J300,2)))</f>
        <v/>
      </c>
      <c r="L300" s="8">
        <f>IF(OR(B300="",E300=""),"",SUMIFS(G$2:G300,B$2:B300,B300)-SUMIFS(H$2:H300,B$2:B300,B300))</f>
        <v/>
      </c>
      <c r="M300" s="9">
        <f>IF(L300="","",ROUND(SUMIFS(I$2:I300,B$2:B300,B300)-SUMIFS(K$2:K300,B$2:B300,B300),2))</f>
        <v/>
      </c>
      <c r="N300" s="10">
        <f>IF(L300="","",IF(L300&gt;0,ROUND(M300/L300,4),""))</f>
        <v/>
      </c>
    </row>
    <row r="301">
      <c r="A301" s="5" t="n"/>
      <c r="B301" s="6" t="n"/>
      <c r="C301" s="6" t="n"/>
      <c r="D301" s="6" t="n"/>
      <c r="E301" s="6" t="n"/>
      <c r="F301" s="7" t="n"/>
      <c r="G301" s="8">
        <f>IF(OR(B301="",E301=""),"",IF(C301="Entrada",E301,0))</f>
        <v/>
      </c>
      <c r="H301" s="8">
        <f>IF(OR(B301="",E301=""),"",IF(C301="Salida",E301,0))</f>
        <v/>
      </c>
      <c r="I301" s="9">
        <f>IF(G301="","",G301*IF(F301="",0,F301))</f>
        <v/>
      </c>
      <c r="J301" s="10">
        <f>IF(OR(H301="",H301=0),"",IFERROR(ROUND((SUMIFS(I$1:I300,B$1:B300,B301)-SUMIFS(K$1:K300,B$1:B300,B301))/(SUMIFS(G$1:G300,B$1:B300,B301)-SUMIFS(H$1:H300,B$1:B300,B301)),4),0))</f>
        <v/>
      </c>
      <c r="K301" s="9">
        <f>IF(H301="","",IF(H301=0,0,ROUND(H301*J301,2)))</f>
        <v/>
      </c>
      <c r="L301" s="8">
        <f>IF(OR(B301="",E301=""),"",SUMIFS(G$2:G301,B$2:B301,B301)-SUMIFS(H$2:H301,B$2:B301,B301))</f>
        <v/>
      </c>
      <c r="M301" s="9">
        <f>IF(L301="","",ROUND(SUMIFS(I$2:I301,B$2:B301,B301)-SUMIFS(K$2:K301,B$2:B301,B301),2))</f>
        <v/>
      </c>
      <c r="N301" s="10">
        <f>IF(L301="","",IF(L301&gt;0,ROUND(M301/L301,4),""))</f>
        <v/>
      </c>
    </row>
    <row r="302">
      <c r="A302" s="5" t="n"/>
      <c r="B302" s="6" t="n"/>
      <c r="C302" s="6" t="n"/>
      <c r="D302" s="6" t="n"/>
      <c r="E302" s="6" t="n"/>
      <c r="F302" s="7" t="n"/>
      <c r="G302" s="8">
        <f>IF(OR(B302="",E302=""),"",IF(C302="Entrada",E302,0))</f>
        <v/>
      </c>
      <c r="H302" s="8">
        <f>IF(OR(B302="",E302=""),"",IF(C302="Salida",E302,0))</f>
        <v/>
      </c>
      <c r="I302" s="9">
        <f>IF(G302="","",G302*IF(F302="",0,F302))</f>
        <v/>
      </c>
      <c r="J302" s="10">
        <f>IF(OR(H302="",H302=0),"",IFERROR(ROUND((SUMIFS(I$1:I301,B$1:B301,B302)-SUMIFS(K$1:K301,B$1:B301,B302))/(SUMIFS(G$1:G301,B$1:B301,B302)-SUMIFS(H$1:H301,B$1:B301,B302)),4),0))</f>
        <v/>
      </c>
      <c r="K302" s="9">
        <f>IF(H302="","",IF(H302=0,0,ROUND(H302*J302,2)))</f>
        <v/>
      </c>
      <c r="L302" s="8">
        <f>IF(OR(B302="",E302=""),"",SUMIFS(G$2:G302,B$2:B302,B302)-SUMIFS(H$2:H302,B$2:B302,B302))</f>
        <v/>
      </c>
      <c r="M302" s="9">
        <f>IF(L302="","",ROUND(SUMIFS(I$2:I302,B$2:B302,B302)-SUMIFS(K$2:K302,B$2:B302,B302),2))</f>
        <v/>
      </c>
      <c r="N302" s="10">
        <f>IF(L302="","",IF(L302&gt;0,ROUND(M302/L302,4),""))</f>
        <v/>
      </c>
    </row>
    <row r="303">
      <c r="A303" s="5" t="n"/>
      <c r="B303" s="6" t="n"/>
      <c r="C303" s="6" t="n"/>
      <c r="D303" s="6" t="n"/>
      <c r="E303" s="6" t="n"/>
      <c r="F303" s="7" t="n"/>
      <c r="G303" s="8">
        <f>IF(OR(B303="",E303=""),"",IF(C303="Entrada",E303,0))</f>
        <v/>
      </c>
      <c r="H303" s="8">
        <f>IF(OR(B303="",E303=""),"",IF(C303="Salida",E303,0))</f>
        <v/>
      </c>
      <c r="I303" s="9">
        <f>IF(G303="","",G303*IF(F303="",0,F303))</f>
        <v/>
      </c>
      <c r="J303" s="10">
        <f>IF(OR(H303="",H303=0),"",IFERROR(ROUND((SUMIFS(I$1:I302,B$1:B302,B303)-SUMIFS(K$1:K302,B$1:B302,B303))/(SUMIFS(G$1:G302,B$1:B302,B303)-SUMIFS(H$1:H302,B$1:B302,B303)),4),0))</f>
        <v/>
      </c>
      <c r="K303" s="9">
        <f>IF(H303="","",IF(H303=0,0,ROUND(H303*J303,2)))</f>
        <v/>
      </c>
      <c r="L303" s="8">
        <f>IF(OR(B303="",E303=""),"",SUMIFS(G$2:G303,B$2:B303,B303)-SUMIFS(H$2:H303,B$2:B303,B303))</f>
        <v/>
      </c>
      <c r="M303" s="9">
        <f>IF(L303="","",ROUND(SUMIFS(I$2:I303,B$2:B303,B303)-SUMIFS(K$2:K303,B$2:B303,B303),2))</f>
        <v/>
      </c>
      <c r="N303" s="10">
        <f>IF(L303="","",IF(L303&gt;0,ROUND(M303/L303,4),""))</f>
        <v/>
      </c>
    </row>
    <row r="304">
      <c r="A304" s="5" t="n"/>
      <c r="B304" s="6" t="n"/>
      <c r="C304" s="6" t="n"/>
      <c r="D304" s="6" t="n"/>
      <c r="E304" s="6" t="n"/>
      <c r="F304" s="7" t="n"/>
      <c r="G304" s="8">
        <f>IF(OR(B304="",E304=""),"",IF(C304="Entrada",E304,0))</f>
        <v/>
      </c>
      <c r="H304" s="8">
        <f>IF(OR(B304="",E304=""),"",IF(C304="Salida",E304,0))</f>
        <v/>
      </c>
      <c r="I304" s="9">
        <f>IF(G304="","",G304*IF(F304="",0,F304))</f>
        <v/>
      </c>
      <c r="J304" s="10">
        <f>IF(OR(H304="",H304=0),"",IFERROR(ROUND((SUMIFS(I$1:I303,B$1:B303,B304)-SUMIFS(K$1:K303,B$1:B303,B304))/(SUMIFS(G$1:G303,B$1:B303,B304)-SUMIFS(H$1:H303,B$1:B303,B304)),4),0))</f>
        <v/>
      </c>
      <c r="K304" s="9">
        <f>IF(H304="","",IF(H304=0,0,ROUND(H304*J304,2)))</f>
        <v/>
      </c>
      <c r="L304" s="8">
        <f>IF(OR(B304="",E304=""),"",SUMIFS(G$2:G304,B$2:B304,B304)-SUMIFS(H$2:H304,B$2:B304,B304))</f>
        <v/>
      </c>
      <c r="M304" s="9">
        <f>IF(L304="","",ROUND(SUMIFS(I$2:I304,B$2:B304,B304)-SUMIFS(K$2:K304,B$2:B304,B304),2))</f>
        <v/>
      </c>
      <c r="N304" s="10">
        <f>IF(L304="","",IF(L304&gt;0,ROUND(M304/L304,4),""))</f>
        <v/>
      </c>
    </row>
    <row r="305">
      <c r="A305" s="5" t="n"/>
      <c r="B305" s="6" t="n"/>
      <c r="C305" s="6" t="n"/>
      <c r="D305" s="6" t="n"/>
      <c r="E305" s="6" t="n"/>
      <c r="F305" s="7" t="n"/>
      <c r="G305" s="8">
        <f>IF(OR(B305="",E305=""),"",IF(C305="Entrada",E305,0))</f>
        <v/>
      </c>
      <c r="H305" s="8">
        <f>IF(OR(B305="",E305=""),"",IF(C305="Salida",E305,0))</f>
        <v/>
      </c>
      <c r="I305" s="9">
        <f>IF(G305="","",G305*IF(F305="",0,F305))</f>
        <v/>
      </c>
      <c r="J305" s="10">
        <f>IF(OR(H305="",H305=0),"",IFERROR(ROUND((SUMIFS(I$1:I304,B$1:B304,B305)-SUMIFS(K$1:K304,B$1:B304,B305))/(SUMIFS(G$1:G304,B$1:B304,B305)-SUMIFS(H$1:H304,B$1:B304,B305)),4),0))</f>
        <v/>
      </c>
      <c r="K305" s="9">
        <f>IF(H305="","",IF(H305=0,0,ROUND(H305*J305,2)))</f>
        <v/>
      </c>
      <c r="L305" s="8">
        <f>IF(OR(B305="",E305=""),"",SUMIFS(G$2:G305,B$2:B305,B305)-SUMIFS(H$2:H305,B$2:B305,B305))</f>
        <v/>
      </c>
      <c r="M305" s="9">
        <f>IF(L305="","",ROUND(SUMIFS(I$2:I305,B$2:B305,B305)-SUMIFS(K$2:K305,B$2:B305,B305),2))</f>
        <v/>
      </c>
      <c r="N305" s="10">
        <f>IF(L305="","",IF(L305&gt;0,ROUND(M305/L305,4),""))</f>
        <v/>
      </c>
    </row>
    <row r="306">
      <c r="A306" s="5" t="n"/>
      <c r="B306" s="6" t="n"/>
      <c r="C306" s="6" t="n"/>
      <c r="D306" s="6" t="n"/>
      <c r="E306" s="6" t="n"/>
      <c r="F306" s="7" t="n"/>
      <c r="G306" s="8">
        <f>IF(OR(B306="",E306=""),"",IF(C306="Entrada",E306,0))</f>
        <v/>
      </c>
      <c r="H306" s="8">
        <f>IF(OR(B306="",E306=""),"",IF(C306="Salida",E306,0))</f>
        <v/>
      </c>
      <c r="I306" s="9">
        <f>IF(G306="","",G306*IF(F306="",0,F306))</f>
        <v/>
      </c>
      <c r="J306" s="10">
        <f>IF(OR(H306="",H306=0),"",IFERROR(ROUND((SUMIFS(I$1:I305,B$1:B305,B306)-SUMIFS(K$1:K305,B$1:B305,B306))/(SUMIFS(G$1:G305,B$1:B305,B306)-SUMIFS(H$1:H305,B$1:B305,B306)),4),0))</f>
        <v/>
      </c>
      <c r="K306" s="9">
        <f>IF(H306="","",IF(H306=0,0,ROUND(H306*J306,2)))</f>
        <v/>
      </c>
      <c r="L306" s="8">
        <f>IF(OR(B306="",E306=""),"",SUMIFS(G$2:G306,B$2:B306,B306)-SUMIFS(H$2:H306,B$2:B306,B306))</f>
        <v/>
      </c>
      <c r="M306" s="9">
        <f>IF(L306="","",ROUND(SUMIFS(I$2:I306,B$2:B306,B306)-SUMIFS(K$2:K306,B$2:B306,B306),2))</f>
        <v/>
      </c>
      <c r="N306" s="10">
        <f>IF(L306="","",IF(L306&gt;0,ROUND(M306/L306,4),""))</f>
        <v/>
      </c>
    </row>
    <row r="307">
      <c r="A307" s="5" t="n"/>
      <c r="B307" s="6" t="n"/>
      <c r="C307" s="6" t="n"/>
      <c r="D307" s="6" t="n"/>
      <c r="E307" s="6" t="n"/>
      <c r="F307" s="7" t="n"/>
      <c r="G307" s="8">
        <f>IF(OR(B307="",E307=""),"",IF(C307="Entrada",E307,0))</f>
        <v/>
      </c>
      <c r="H307" s="8">
        <f>IF(OR(B307="",E307=""),"",IF(C307="Salida",E307,0))</f>
        <v/>
      </c>
      <c r="I307" s="9">
        <f>IF(G307="","",G307*IF(F307="",0,F307))</f>
        <v/>
      </c>
      <c r="J307" s="10">
        <f>IF(OR(H307="",H307=0),"",IFERROR(ROUND((SUMIFS(I$1:I306,B$1:B306,B307)-SUMIFS(K$1:K306,B$1:B306,B307))/(SUMIFS(G$1:G306,B$1:B306,B307)-SUMIFS(H$1:H306,B$1:B306,B307)),4),0))</f>
        <v/>
      </c>
      <c r="K307" s="9">
        <f>IF(H307="","",IF(H307=0,0,ROUND(H307*J307,2)))</f>
        <v/>
      </c>
      <c r="L307" s="8">
        <f>IF(OR(B307="",E307=""),"",SUMIFS(G$2:G307,B$2:B307,B307)-SUMIFS(H$2:H307,B$2:B307,B307))</f>
        <v/>
      </c>
      <c r="M307" s="9">
        <f>IF(L307="","",ROUND(SUMIFS(I$2:I307,B$2:B307,B307)-SUMIFS(K$2:K307,B$2:B307,B307),2))</f>
        <v/>
      </c>
      <c r="N307" s="10">
        <f>IF(L307="","",IF(L307&gt;0,ROUND(M307/L307,4),""))</f>
        <v/>
      </c>
    </row>
    <row r="308">
      <c r="A308" s="5" t="n"/>
      <c r="B308" s="6" t="n"/>
      <c r="C308" s="6" t="n"/>
      <c r="D308" s="6" t="n"/>
      <c r="E308" s="6" t="n"/>
      <c r="F308" s="7" t="n"/>
      <c r="G308" s="8">
        <f>IF(OR(B308="",E308=""),"",IF(C308="Entrada",E308,0))</f>
        <v/>
      </c>
      <c r="H308" s="8">
        <f>IF(OR(B308="",E308=""),"",IF(C308="Salida",E308,0))</f>
        <v/>
      </c>
      <c r="I308" s="9">
        <f>IF(G308="","",G308*IF(F308="",0,F308))</f>
        <v/>
      </c>
      <c r="J308" s="10">
        <f>IF(OR(H308="",H308=0),"",IFERROR(ROUND((SUMIFS(I$1:I307,B$1:B307,B308)-SUMIFS(K$1:K307,B$1:B307,B308))/(SUMIFS(G$1:G307,B$1:B307,B308)-SUMIFS(H$1:H307,B$1:B307,B308)),4),0))</f>
        <v/>
      </c>
      <c r="K308" s="9">
        <f>IF(H308="","",IF(H308=0,0,ROUND(H308*J308,2)))</f>
        <v/>
      </c>
      <c r="L308" s="8">
        <f>IF(OR(B308="",E308=""),"",SUMIFS(G$2:G308,B$2:B308,B308)-SUMIFS(H$2:H308,B$2:B308,B308))</f>
        <v/>
      </c>
      <c r="M308" s="9">
        <f>IF(L308="","",ROUND(SUMIFS(I$2:I308,B$2:B308,B308)-SUMIFS(K$2:K308,B$2:B308,B308),2))</f>
        <v/>
      </c>
      <c r="N308" s="10">
        <f>IF(L308="","",IF(L308&gt;0,ROUND(M308/L308,4),""))</f>
        <v/>
      </c>
    </row>
    <row r="309">
      <c r="A309" s="5" t="n"/>
      <c r="B309" s="6" t="n"/>
      <c r="C309" s="6" t="n"/>
      <c r="D309" s="6" t="n"/>
      <c r="E309" s="6" t="n"/>
      <c r="F309" s="7" t="n"/>
      <c r="G309" s="8">
        <f>IF(OR(B309="",E309=""),"",IF(C309="Entrada",E309,0))</f>
        <v/>
      </c>
      <c r="H309" s="8">
        <f>IF(OR(B309="",E309=""),"",IF(C309="Salida",E309,0))</f>
        <v/>
      </c>
      <c r="I309" s="9">
        <f>IF(G309="","",G309*IF(F309="",0,F309))</f>
        <v/>
      </c>
      <c r="J309" s="10">
        <f>IF(OR(H309="",H309=0),"",IFERROR(ROUND((SUMIFS(I$1:I308,B$1:B308,B309)-SUMIFS(K$1:K308,B$1:B308,B309))/(SUMIFS(G$1:G308,B$1:B308,B309)-SUMIFS(H$1:H308,B$1:B308,B309)),4),0))</f>
        <v/>
      </c>
      <c r="K309" s="9">
        <f>IF(H309="","",IF(H309=0,0,ROUND(H309*J309,2)))</f>
        <v/>
      </c>
      <c r="L309" s="8">
        <f>IF(OR(B309="",E309=""),"",SUMIFS(G$2:G309,B$2:B309,B309)-SUMIFS(H$2:H309,B$2:B309,B309))</f>
        <v/>
      </c>
      <c r="M309" s="9">
        <f>IF(L309="","",ROUND(SUMIFS(I$2:I309,B$2:B309,B309)-SUMIFS(K$2:K309,B$2:B309,B309),2))</f>
        <v/>
      </c>
      <c r="N309" s="10">
        <f>IF(L309="","",IF(L309&gt;0,ROUND(M309/L309,4),""))</f>
        <v/>
      </c>
    </row>
    <row r="310">
      <c r="A310" s="5" t="n"/>
      <c r="B310" s="6" t="n"/>
      <c r="C310" s="6" t="n"/>
      <c r="D310" s="6" t="n"/>
      <c r="E310" s="6" t="n"/>
      <c r="F310" s="7" t="n"/>
      <c r="G310" s="8">
        <f>IF(OR(B310="",E310=""),"",IF(C310="Entrada",E310,0))</f>
        <v/>
      </c>
      <c r="H310" s="8">
        <f>IF(OR(B310="",E310=""),"",IF(C310="Salida",E310,0))</f>
        <v/>
      </c>
      <c r="I310" s="9">
        <f>IF(G310="","",G310*IF(F310="",0,F310))</f>
        <v/>
      </c>
      <c r="J310" s="10">
        <f>IF(OR(H310="",H310=0),"",IFERROR(ROUND((SUMIFS(I$1:I309,B$1:B309,B310)-SUMIFS(K$1:K309,B$1:B309,B310))/(SUMIFS(G$1:G309,B$1:B309,B310)-SUMIFS(H$1:H309,B$1:B309,B310)),4),0))</f>
        <v/>
      </c>
      <c r="K310" s="9">
        <f>IF(H310="","",IF(H310=0,0,ROUND(H310*J310,2)))</f>
        <v/>
      </c>
      <c r="L310" s="8">
        <f>IF(OR(B310="",E310=""),"",SUMIFS(G$2:G310,B$2:B310,B310)-SUMIFS(H$2:H310,B$2:B310,B310))</f>
        <v/>
      </c>
      <c r="M310" s="9">
        <f>IF(L310="","",ROUND(SUMIFS(I$2:I310,B$2:B310,B310)-SUMIFS(K$2:K310,B$2:B310,B310),2))</f>
        <v/>
      </c>
      <c r="N310" s="10">
        <f>IF(L310="","",IF(L310&gt;0,ROUND(M310/L310,4),""))</f>
        <v/>
      </c>
    </row>
    <row r="311">
      <c r="A311" s="5" t="n"/>
      <c r="B311" s="6" t="n"/>
      <c r="C311" s="6" t="n"/>
      <c r="D311" s="6" t="n"/>
      <c r="E311" s="6" t="n"/>
      <c r="F311" s="7" t="n"/>
      <c r="G311" s="8">
        <f>IF(OR(B311="",E311=""),"",IF(C311="Entrada",E311,0))</f>
        <v/>
      </c>
      <c r="H311" s="8">
        <f>IF(OR(B311="",E311=""),"",IF(C311="Salida",E311,0))</f>
        <v/>
      </c>
      <c r="I311" s="9">
        <f>IF(G311="","",G311*IF(F311="",0,F311))</f>
        <v/>
      </c>
      <c r="J311" s="10">
        <f>IF(OR(H311="",H311=0),"",IFERROR(ROUND((SUMIFS(I$1:I310,B$1:B310,B311)-SUMIFS(K$1:K310,B$1:B310,B311))/(SUMIFS(G$1:G310,B$1:B310,B311)-SUMIFS(H$1:H310,B$1:B310,B311)),4),0))</f>
        <v/>
      </c>
      <c r="K311" s="9">
        <f>IF(H311="","",IF(H311=0,0,ROUND(H311*J311,2)))</f>
        <v/>
      </c>
      <c r="L311" s="8">
        <f>IF(OR(B311="",E311=""),"",SUMIFS(G$2:G311,B$2:B311,B311)-SUMIFS(H$2:H311,B$2:B311,B311))</f>
        <v/>
      </c>
      <c r="M311" s="9">
        <f>IF(L311="","",ROUND(SUMIFS(I$2:I311,B$2:B311,B311)-SUMIFS(K$2:K311,B$2:B311,B311),2))</f>
        <v/>
      </c>
      <c r="N311" s="10">
        <f>IF(L311="","",IF(L311&gt;0,ROUND(M311/L311,4),""))</f>
        <v/>
      </c>
    </row>
    <row r="312">
      <c r="A312" s="5" t="n"/>
      <c r="B312" s="6" t="n"/>
      <c r="C312" s="6" t="n"/>
      <c r="D312" s="6" t="n"/>
      <c r="E312" s="6" t="n"/>
      <c r="F312" s="7" t="n"/>
      <c r="G312" s="8">
        <f>IF(OR(B312="",E312=""),"",IF(C312="Entrada",E312,0))</f>
        <v/>
      </c>
      <c r="H312" s="8">
        <f>IF(OR(B312="",E312=""),"",IF(C312="Salida",E312,0))</f>
        <v/>
      </c>
      <c r="I312" s="9">
        <f>IF(G312="","",G312*IF(F312="",0,F312))</f>
        <v/>
      </c>
      <c r="J312" s="10">
        <f>IF(OR(H312="",H312=0),"",IFERROR(ROUND((SUMIFS(I$1:I311,B$1:B311,B312)-SUMIFS(K$1:K311,B$1:B311,B312))/(SUMIFS(G$1:G311,B$1:B311,B312)-SUMIFS(H$1:H311,B$1:B311,B312)),4),0))</f>
        <v/>
      </c>
      <c r="K312" s="9">
        <f>IF(H312="","",IF(H312=0,0,ROUND(H312*J312,2)))</f>
        <v/>
      </c>
      <c r="L312" s="8">
        <f>IF(OR(B312="",E312=""),"",SUMIFS(G$2:G312,B$2:B312,B312)-SUMIFS(H$2:H312,B$2:B312,B312))</f>
        <v/>
      </c>
      <c r="M312" s="9">
        <f>IF(L312="","",ROUND(SUMIFS(I$2:I312,B$2:B312,B312)-SUMIFS(K$2:K312,B$2:B312,B312),2))</f>
        <v/>
      </c>
      <c r="N312" s="10">
        <f>IF(L312="","",IF(L312&gt;0,ROUND(M312/L312,4),""))</f>
        <v/>
      </c>
    </row>
    <row r="313">
      <c r="A313" s="5" t="n"/>
      <c r="B313" s="6" t="n"/>
      <c r="C313" s="6" t="n"/>
      <c r="D313" s="6" t="n"/>
      <c r="E313" s="6" t="n"/>
      <c r="F313" s="7" t="n"/>
      <c r="G313" s="8">
        <f>IF(OR(B313="",E313=""),"",IF(C313="Entrada",E313,0))</f>
        <v/>
      </c>
      <c r="H313" s="8">
        <f>IF(OR(B313="",E313=""),"",IF(C313="Salida",E313,0))</f>
        <v/>
      </c>
      <c r="I313" s="9">
        <f>IF(G313="","",G313*IF(F313="",0,F313))</f>
        <v/>
      </c>
      <c r="J313" s="10">
        <f>IF(OR(H313="",H313=0),"",IFERROR(ROUND((SUMIFS(I$1:I312,B$1:B312,B313)-SUMIFS(K$1:K312,B$1:B312,B313))/(SUMIFS(G$1:G312,B$1:B312,B313)-SUMIFS(H$1:H312,B$1:B312,B313)),4),0))</f>
        <v/>
      </c>
      <c r="K313" s="9">
        <f>IF(H313="","",IF(H313=0,0,ROUND(H313*J313,2)))</f>
        <v/>
      </c>
      <c r="L313" s="8">
        <f>IF(OR(B313="",E313=""),"",SUMIFS(G$2:G313,B$2:B313,B313)-SUMIFS(H$2:H313,B$2:B313,B313))</f>
        <v/>
      </c>
      <c r="M313" s="9">
        <f>IF(L313="","",ROUND(SUMIFS(I$2:I313,B$2:B313,B313)-SUMIFS(K$2:K313,B$2:B313,B313),2))</f>
        <v/>
      </c>
      <c r="N313" s="10">
        <f>IF(L313="","",IF(L313&gt;0,ROUND(M313/L313,4),""))</f>
        <v/>
      </c>
    </row>
    <row r="314">
      <c r="A314" s="5" t="n"/>
      <c r="B314" s="6" t="n"/>
      <c r="C314" s="6" t="n"/>
      <c r="D314" s="6" t="n"/>
      <c r="E314" s="6" t="n"/>
      <c r="F314" s="7" t="n"/>
      <c r="G314" s="8">
        <f>IF(OR(B314="",E314=""),"",IF(C314="Entrada",E314,0))</f>
        <v/>
      </c>
      <c r="H314" s="8">
        <f>IF(OR(B314="",E314=""),"",IF(C314="Salida",E314,0))</f>
        <v/>
      </c>
      <c r="I314" s="9">
        <f>IF(G314="","",G314*IF(F314="",0,F314))</f>
        <v/>
      </c>
      <c r="J314" s="10">
        <f>IF(OR(H314="",H314=0),"",IFERROR(ROUND((SUMIFS(I$1:I313,B$1:B313,B314)-SUMIFS(K$1:K313,B$1:B313,B314))/(SUMIFS(G$1:G313,B$1:B313,B314)-SUMIFS(H$1:H313,B$1:B313,B314)),4),0))</f>
        <v/>
      </c>
      <c r="K314" s="9">
        <f>IF(H314="","",IF(H314=0,0,ROUND(H314*J314,2)))</f>
        <v/>
      </c>
      <c r="L314" s="8">
        <f>IF(OR(B314="",E314=""),"",SUMIFS(G$2:G314,B$2:B314,B314)-SUMIFS(H$2:H314,B$2:B314,B314))</f>
        <v/>
      </c>
      <c r="M314" s="9">
        <f>IF(L314="","",ROUND(SUMIFS(I$2:I314,B$2:B314,B314)-SUMIFS(K$2:K314,B$2:B314,B314),2))</f>
        <v/>
      </c>
      <c r="N314" s="10">
        <f>IF(L314="","",IF(L314&gt;0,ROUND(M314/L314,4),""))</f>
        <v/>
      </c>
    </row>
    <row r="315">
      <c r="A315" s="5" t="n"/>
      <c r="B315" s="6" t="n"/>
      <c r="C315" s="6" t="n"/>
      <c r="D315" s="6" t="n"/>
      <c r="E315" s="6" t="n"/>
      <c r="F315" s="7" t="n"/>
      <c r="G315" s="8">
        <f>IF(OR(B315="",E315=""),"",IF(C315="Entrada",E315,0))</f>
        <v/>
      </c>
      <c r="H315" s="8">
        <f>IF(OR(B315="",E315=""),"",IF(C315="Salida",E315,0))</f>
        <v/>
      </c>
      <c r="I315" s="9">
        <f>IF(G315="","",G315*IF(F315="",0,F315))</f>
        <v/>
      </c>
      <c r="J315" s="10">
        <f>IF(OR(H315="",H315=0),"",IFERROR(ROUND((SUMIFS(I$1:I314,B$1:B314,B315)-SUMIFS(K$1:K314,B$1:B314,B315))/(SUMIFS(G$1:G314,B$1:B314,B315)-SUMIFS(H$1:H314,B$1:B314,B315)),4),0))</f>
        <v/>
      </c>
      <c r="K315" s="9">
        <f>IF(H315="","",IF(H315=0,0,ROUND(H315*J315,2)))</f>
        <v/>
      </c>
      <c r="L315" s="8">
        <f>IF(OR(B315="",E315=""),"",SUMIFS(G$2:G315,B$2:B315,B315)-SUMIFS(H$2:H315,B$2:B315,B315))</f>
        <v/>
      </c>
      <c r="M315" s="9">
        <f>IF(L315="","",ROUND(SUMIFS(I$2:I315,B$2:B315,B315)-SUMIFS(K$2:K315,B$2:B315,B315),2))</f>
        <v/>
      </c>
      <c r="N315" s="10">
        <f>IF(L315="","",IF(L315&gt;0,ROUND(M315/L315,4),""))</f>
        <v/>
      </c>
    </row>
    <row r="316">
      <c r="A316" s="5" t="n"/>
      <c r="B316" s="6" t="n"/>
      <c r="C316" s="6" t="n"/>
      <c r="D316" s="6" t="n"/>
      <c r="E316" s="6" t="n"/>
      <c r="F316" s="7" t="n"/>
      <c r="G316" s="8">
        <f>IF(OR(B316="",E316=""),"",IF(C316="Entrada",E316,0))</f>
        <v/>
      </c>
      <c r="H316" s="8">
        <f>IF(OR(B316="",E316=""),"",IF(C316="Salida",E316,0))</f>
        <v/>
      </c>
      <c r="I316" s="9">
        <f>IF(G316="","",G316*IF(F316="",0,F316))</f>
        <v/>
      </c>
      <c r="J316" s="10">
        <f>IF(OR(H316="",H316=0),"",IFERROR(ROUND((SUMIFS(I$1:I315,B$1:B315,B316)-SUMIFS(K$1:K315,B$1:B315,B316))/(SUMIFS(G$1:G315,B$1:B315,B316)-SUMIFS(H$1:H315,B$1:B315,B316)),4),0))</f>
        <v/>
      </c>
      <c r="K316" s="9">
        <f>IF(H316="","",IF(H316=0,0,ROUND(H316*J316,2)))</f>
        <v/>
      </c>
      <c r="L316" s="8">
        <f>IF(OR(B316="",E316=""),"",SUMIFS(G$2:G316,B$2:B316,B316)-SUMIFS(H$2:H316,B$2:B316,B316))</f>
        <v/>
      </c>
      <c r="M316" s="9">
        <f>IF(L316="","",ROUND(SUMIFS(I$2:I316,B$2:B316,B316)-SUMIFS(K$2:K316,B$2:B316,B316),2))</f>
        <v/>
      </c>
      <c r="N316" s="10">
        <f>IF(L316="","",IF(L316&gt;0,ROUND(M316/L316,4),""))</f>
        <v/>
      </c>
    </row>
    <row r="317">
      <c r="A317" s="5" t="n"/>
      <c r="B317" s="6" t="n"/>
      <c r="C317" s="6" t="n"/>
      <c r="D317" s="6" t="n"/>
      <c r="E317" s="6" t="n"/>
      <c r="F317" s="7" t="n"/>
      <c r="G317" s="8">
        <f>IF(OR(B317="",E317=""),"",IF(C317="Entrada",E317,0))</f>
        <v/>
      </c>
      <c r="H317" s="8">
        <f>IF(OR(B317="",E317=""),"",IF(C317="Salida",E317,0))</f>
        <v/>
      </c>
      <c r="I317" s="9">
        <f>IF(G317="","",G317*IF(F317="",0,F317))</f>
        <v/>
      </c>
      <c r="J317" s="10">
        <f>IF(OR(H317="",H317=0),"",IFERROR(ROUND((SUMIFS(I$1:I316,B$1:B316,B317)-SUMIFS(K$1:K316,B$1:B316,B317))/(SUMIFS(G$1:G316,B$1:B316,B317)-SUMIFS(H$1:H316,B$1:B316,B317)),4),0))</f>
        <v/>
      </c>
      <c r="K317" s="9">
        <f>IF(H317="","",IF(H317=0,0,ROUND(H317*J317,2)))</f>
        <v/>
      </c>
      <c r="L317" s="8">
        <f>IF(OR(B317="",E317=""),"",SUMIFS(G$2:G317,B$2:B317,B317)-SUMIFS(H$2:H317,B$2:B317,B317))</f>
        <v/>
      </c>
      <c r="M317" s="9">
        <f>IF(L317="","",ROUND(SUMIFS(I$2:I317,B$2:B317,B317)-SUMIFS(K$2:K317,B$2:B317,B317),2))</f>
        <v/>
      </c>
      <c r="N317" s="10">
        <f>IF(L317="","",IF(L317&gt;0,ROUND(M317/L317,4),""))</f>
        <v/>
      </c>
    </row>
    <row r="318">
      <c r="A318" s="5" t="n"/>
      <c r="B318" s="6" t="n"/>
      <c r="C318" s="6" t="n"/>
      <c r="D318" s="6" t="n"/>
      <c r="E318" s="6" t="n"/>
      <c r="F318" s="7" t="n"/>
      <c r="G318" s="8">
        <f>IF(OR(B318="",E318=""),"",IF(C318="Entrada",E318,0))</f>
        <v/>
      </c>
      <c r="H318" s="8">
        <f>IF(OR(B318="",E318=""),"",IF(C318="Salida",E318,0))</f>
        <v/>
      </c>
      <c r="I318" s="9">
        <f>IF(G318="","",G318*IF(F318="",0,F318))</f>
        <v/>
      </c>
      <c r="J318" s="10">
        <f>IF(OR(H318="",H318=0),"",IFERROR(ROUND((SUMIFS(I$1:I317,B$1:B317,B318)-SUMIFS(K$1:K317,B$1:B317,B318))/(SUMIFS(G$1:G317,B$1:B317,B318)-SUMIFS(H$1:H317,B$1:B317,B318)),4),0))</f>
        <v/>
      </c>
      <c r="K318" s="9">
        <f>IF(H318="","",IF(H318=0,0,ROUND(H318*J318,2)))</f>
        <v/>
      </c>
      <c r="L318" s="8">
        <f>IF(OR(B318="",E318=""),"",SUMIFS(G$2:G318,B$2:B318,B318)-SUMIFS(H$2:H318,B$2:B318,B318))</f>
        <v/>
      </c>
      <c r="M318" s="9">
        <f>IF(L318="","",ROUND(SUMIFS(I$2:I318,B$2:B318,B318)-SUMIFS(K$2:K318,B$2:B318,B318),2))</f>
        <v/>
      </c>
      <c r="N318" s="10">
        <f>IF(L318="","",IF(L318&gt;0,ROUND(M318/L318,4),""))</f>
        <v/>
      </c>
    </row>
    <row r="319">
      <c r="A319" s="5" t="n"/>
      <c r="B319" s="6" t="n"/>
      <c r="C319" s="6" t="n"/>
      <c r="D319" s="6" t="n"/>
      <c r="E319" s="6" t="n"/>
      <c r="F319" s="7" t="n"/>
      <c r="G319" s="8">
        <f>IF(OR(B319="",E319=""),"",IF(C319="Entrada",E319,0))</f>
        <v/>
      </c>
      <c r="H319" s="8">
        <f>IF(OR(B319="",E319=""),"",IF(C319="Salida",E319,0))</f>
        <v/>
      </c>
      <c r="I319" s="9">
        <f>IF(G319="","",G319*IF(F319="",0,F319))</f>
        <v/>
      </c>
      <c r="J319" s="10">
        <f>IF(OR(H319="",H319=0),"",IFERROR(ROUND((SUMIFS(I$1:I318,B$1:B318,B319)-SUMIFS(K$1:K318,B$1:B318,B319))/(SUMIFS(G$1:G318,B$1:B318,B319)-SUMIFS(H$1:H318,B$1:B318,B319)),4),0))</f>
        <v/>
      </c>
      <c r="K319" s="9">
        <f>IF(H319="","",IF(H319=0,0,ROUND(H319*J319,2)))</f>
        <v/>
      </c>
      <c r="L319" s="8">
        <f>IF(OR(B319="",E319=""),"",SUMIFS(G$2:G319,B$2:B319,B319)-SUMIFS(H$2:H319,B$2:B319,B319))</f>
        <v/>
      </c>
      <c r="M319" s="9">
        <f>IF(L319="","",ROUND(SUMIFS(I$2:I319,B$2:B319,B319)-SUMIFS(K$2:K319,B$2:B319,B319),2))</f>
        <v/>
      </c>
      <c r="N319" s="10">
        <f>IF(L319="","",IF(L319&gt;0,ROUND(M319/L319,4),""))</f>
        <v/>
      </c>
    </row>
    <row r="320">
      <c r="A320" s="5" t="n"/>
      <c r="B320" s="6" t="n"/>
      <c r="C320" s="6" t="n"/>
      <c r="D320" s="6" t="n"/>
      <c r="E320" s="6" t="n"/>
      <c r="F320" s="7" t="n"/>
      <c r="G320" s="8">
        <f>IF(OR(B320="",E320=""),"",IF(C320="Entrada",E320,0))</f>
        <v/>
      </c>
      <c r="H320" s="8">
        <f>IF(OR(B320="",E320=""),"",IF(C320="Salida",E320,0))</f>
        <v/>
      </c>
      <c r="I320" s="9">
        <f>IF(G320="","",G320*IF(F320="",0,F320))</f>
        <v/>
      </c>
      <c r="J320" s="10">
        <f>IF(OR(H320="",H320=0),"",IFERROR(ROUND((SUMIFS(I$1:I319,B$1:B319,B320)-SUMIFS(K$1:K319,B$1:B319,B320))/(SUMIFS(G$1:G319,B$1:B319,B320)-SUMIFS(H$1:H319,B$1:B319,B320)),4),0))</f>
        <v/>
      </c>
      <c r="K320" s="9">
        <f>IF(H320="","",IF(H320=0,0,ROUND(H320*J320,2)))</f>
        <v/>
      </c>
      <c r="L320" s="8">
        <f>IF(OR(B320="",E320=""),"",SUMIFS(G$2:G320,B$2:B320,B320)-SUMIFS(H$2:H320,B$2:B320,B320))</f>
        <v/>
      </c>
      <c r="M320" s="9">
        <f>IF(L320="","",ROUND(SUMIFS(I$2:I320,B$2:B320,B320)-SUMIFS(K$2:K320,B$2:B320,B320),2))</f>
        <v/>
      </c>
      <c r="N320" s="10">
        <f>IF(L320="","",IF(L320&gt;0,ROUND(M320/L320,4),""))</f>
        <v/>
      </c>
    </row>
    <row r="321">
      <c r="A321" s="5" t="n"/>
      <c r="B321" s="6" t="n"/>
      <c r="C321" s="6" t="n"/>
      <c r="D321" s="6" t="n"/>
      <c r="E321" s="6" t="n"/>
      <c r="F321" s="7" t="n"/>
      <c r="G321" s="8">
        <f>IF(OR(B321="",E321=""),"",IF(C321="Entrada",E321,0))</f>
        <v/>
      </c>
      <c r="H321" s="8">
        <f>IF(OR(B321="",E321=""),"",IF(C321="Salida",E321,0))</f>
        <v/>
      </c>
      <c r="I321" s="9">
        <f>IF(G321="","",G321*IF(F321="",0,F321))</f>
        <v/>
      </c>
      <c r="J321" s="10">
        <f>IF(OR(H321="",H321=0),"",IFERROR(ROUND((SUMIFS(I$1:I320,B$1:B320,B321)-SUMIFS(K$1:K320,B$1:B320,B321))/(SUMIFS(G$1:G320,B$1:B320,B321)-SUMIFS(H$1:H320,B$1:B320,B321)),4),0))</f>
        <v/>
      </c>
      <c r="K321" s="9">
        <f>IF(H321="","",IF(H321=0,0,ROUND(H321*J321,2)))</f>
        <v/>
      </c>
      <c r="L321" s="8">
        <f>IF(OR(B321="",E321=""),"",SUMIFS(G$2:G321,B$2:B321,B321)-SUMIFS(H$2:H321,B$2:B321,B321))</f>
        <v/>
      </c>
      <c r="M321" s="9">
        <f>IF(L321="","",ROUND(SUMIFS(I$2:I321,B$2:B321,B321)-SUMIFS(K$2:K321,B$2:B321,B321),2))</f>
        <v/>
      </c>
      <c r="N321" s="10">
        <f>IF(L321="","",IF(L321&gt;0,ROUND(M321/L321,4),""))</f>
        <v/>
      </c>
    </row>
    <row r="322">
      <c r="A322" s="5" t="n"/>
      <c r="B322" s="6" t="n"/>
      <c r="C322" s="6" t="n"/>
      <c r="D322" s="6" t="n"/>
      <c r="E322" s="6" t="n"/>
      <c r="F322" s="7" t="n"/>
      <c r="G322" s="8">
        <f>IF(OR(B322="",E322=""),"",IF(C322="Entrada",E322,0))</f>
        <v/>
      </c>
      <c r="H322" s="8">
        <f>IF(OR(B322="",E322=""),"",IF(C322="Salida",E322,0))</f>
        <v/>
      </c>
      <c r="I322" s="9">
        <f>IF(G322="","",G322*IF(F322="",0,F322))</f>
        <v/>
      </c>
      <c r="J322" s="10">
        <f>IF(OR(H322="",H322=0),"",IFERROR(ROUND((SUMIFS(I$1:I321,B$1:B321,B322)-SUMIFS(K$1:K321,B$1:B321,B322))/(SUMIFS(G$1:G321,B$1:B321,B322)-SUMIFS(H$1:H321,B$1:B321,B322)),4),0))</f>
        <v/>
      </c>
      <c r="K322" s="9">
        <f>IF(H322="","",IF(H322=0,0,ROUND(H322*J322,2)))</f>
        <v/>
      </c>
      <c r="L322" s="8">
        <f>IF(OR(B322="",E322=""),"",SUMIFS(G$2:G322,B$2:B322,B322)-SUMIFS(H$2:H322,B$2:B322,B322))</f>
        <v/>
      </c>
      <c r="M322" s="9">
        <f>IF(L322="","",ROUND(SUMIFS(I$2:I322,B$2:B322,B322)-SUMIFS(K$2:K322,B$2:B322,B322),2))</f>
        <v/>
      </c>
      <c r="N322" s="10">
        <f>IF(L322="","",IF(L322&gt;0,ROUND(M322/L322,4),""))</f>
        <v/>
      </c>
    </row>
    <row r="323">
      <c r="A323" s="5" t="n"/>
      <c r="B323" s="6" t="n"/>
      <c r="C323" s="6" t="n"/>
      <c r="D323" s="6" t="n"/>
      <c r="E323" s="6" t="n"/>
      <c r="F323" s="7" t="n"/>
      <c r="G323" s="8">
        <f>IF(OR(B323="",E323=""),"",IF(C323="Entrada",E323,0))</f>
        <v/>
      </c>
      <c r="H323" s="8">
        <f>IF(OR(B323="",E323=""),"",IF(C323="Salida",E323,0))</f>
        <v/>
      </c>
      <c r="I323" s="9">
        <f>IF(G323="","",G323*IF(F323="",0,F323))</f>
        <v/>
      </c>
      <c r="J323" s="10">
        <f>IF(OR(H323="",H323=0),"",IFERROR(ROUND((SUMIFS(I$1:I322,B$1:B322,B323)-SUMIFS(K$1:K322,B$1:B322,B323))/(SUMIFS(G$1:G322,B$1:B322,B323)-SUMIFS(H$1:H322,B$1:B322,B323)),4),0))</f>
        <v/>
      </c>
      <c r="K323" s="9">
        <f>IF(H323="","",IF(H323=0,0,ROUND(H323*J323,2)))</f>
        <v/>
      </c>
      <c r="L323" s="8">
        <f>IF(OR(B323="",E323=""),"",SUMIFS(G$2:G323,B$2:B323,B323)-SUMIFS(H$2:H323,B$2:B323,B323))</f>
        <v/>
      </c>
      <c r="M323" s="9">
        <f>IF(L323="","",ROUND(SUMIFS(I$2:I323,B$2:B323,B323)-SUMIFS(K$2:K323,B$2:B323,B323),2))</f>
        <v/>
      </c>
      <c r="N323" s="10">
        <f>IF(L323="","",IF(L323&gt;0,ROUND(M323/L323,4),""))</f>
        <v/>
      </c>
    </row>
    <row r="324">
      <c r="A324" s="5" t="n"/>
      <c r="B324" s="6" t="n"/>
      <c r="C324" s="6" t="n"/>
      <c r="D324" s="6" t="n"/>
      <c r="E324" s="6" t="n"/>
      <c r="F324" s="7" t="n"/>
      <c r="G324" s="8">
        <f>IF(OR(B324="",E324=""),"",IF(C324="Entrada",E324,0))</f>
        <v/>
      </c>
      <c r="H324" s="8">
        <f>IF(OR(B324="",E324=""),"",IF(C324="Salida",E324,0))</f>
        <v/>
      </c>
      <c r="I324" s="9">
        <f>IF(G324="","",G324*IF(F324="",0,F324))</f>
        <v/>
      </c>
      <c r="J324" s="10">
        <f>IF(OR(H324="",H324=0),"",IFERROR(ROUND((SUMIFS(I$1:I323,B$1:B323,B324)-SUMIFS(K$1:K323,B$1:B323,B324))/(SUMIFS(G$1:G323,B$1:B323,B324)-SUMIFS(H$1:H323,B$1:B323,B324)),4),0))</f>
        <v/>
      </c>
      <c r="K324" s="9">
        <f>IF(H324="","",IF(H324=0,0,ROUND(H324*J324,2)))</f>
        <v/>
      </c>
      <c r="L324" s="8">
        <f>IF(OR(B324="",E324=""),"",SUMIFS(G$2:G324,B$2:B324,B324)-SUMIFS(H$2:H324,B$2:B324,B324))</f>
        <v/>
      </c>
      <c r="M324" s="9">
        <f>IF(L324="","",ROUND(SUMIFS(I$2:I324,B$2:B324,B324)-SUMIFS(K$2:K324,B$2:B324,B324),2))</f>
        <v/>
      </c>
      <c r="N324" s="10">
        <f>IF(L324="","",IF(L324&gt;0,ROUND(M324/L324,4),""))</f>
        <v/>
      </c>
    </row>
    <row r="325">
      <c r="A325" s="5" t="n"/>
      <c r="B325" s="6" t="n"/>
      <c r="C325" s="6" t="n"/>
      <c r="D325" s="6" t="n"/>
      <c r="E325" s="6" t="n"/>
      <c r="F325" s="7" t="n"/>
      <c r="G325" s="8">
        <f>IF(OR(B325="",E325=""),"",IF(C325="Entrada",E325,0))</f>
        <v/>
      </c>
      <c r="H325" s="8">
        <f>IF(OR(B325="",E325=""),"",IF(C325="Salida",E325,0))</f>
        <v/>
      </c>
      <c r="I325" s="9">
        <f>IF(G325="","",G325*IF(F325="",0,F325))</f>
        <v/>
      </c>
      <c r="J325" s="10">
        <f>IF(OR(H325="",H325=0),"",IFERROR(ROUND((SUMIFS(I$1:I324,B$1:B324,B325)-SUMIFS(K$1:K324,B$1:B324,B325))/(SUMIFS(G$1:G324,B$1:B324,B325)-SUMIFS(H$1:H324,B$1:B324,B325)),4),0))</f>
        <v/>
      </c>
      <c r="K325" s="9">
        <f>IF(H325="","",IF(H325=0,0,ROUND(H325*J325,2)))</f>
        <v/>
      </c>
      <c r="L325" s="8">
        <f>IF(OR(B325="",E325=""),"",SUMIFS(G$2:G325,B$2:B325,B325)-SUMIFS(H$2:H325,B$2:B325,B325))</f>
        <v/>
      </c>
      <c r="M325" s="9">
        <f>IF(L325="","",ROUND(SUMIFS(I$2:I325,B$2:B325,B325)-SUMIFS(K$2:K325,B$2:B325,B325),2))</f>
        <v/>
      </c>
      <c r="N325" s="10">
        <f>IF(L325="","",IF(L325&gt;0,ROUND(M325/L325,4),""))</f>
        <v/>
      </c>
    </row>
    <row r="326">
      <c r="A326" s="5" t="n"/>
      <c r="B326" s="6" t="n"/>
      <c r="C326" s="6" t="n"/>
      <c r="D326" s="6" t="n"/>
      <c r="E326" s="6" t="n"/>
      <c r="F326" s="7" t="n"/>
      <c r="G326" s="8">
        <f>IF(OR(B326="",E326=""),"",IF(C326="Entrada",E326,0))</f>
        <v/>
      </c>
      <c r="H326" s="8">
        <f>IF(OR(B326="",E326=""),"",IF(C326="Salida",E326,0))</f>
        <v/>
      </c>
      <c r="I326" s="9">
        <f>IF(G326="","",G326*IF(F326="",0,F326))</f>
        <v/>
      </c>
      <c r="J326" s="10">
        <f>IF(OR(H326="",H326=0),"",IFERROR(ROUND((SUMIFS(I$1:I325,B$1:B325,B326)-SUMIFS(K$1:K325,B$1:B325,B326))/(SUMIFS(G$1:G325,B$1:B325,B326)-SUMIFS(H$1:H325,B$1:B325,B326)),4),0))</f>
        <v/>
      </c>
      <c r="K326" s="9">
        <f>IF(H326="","",IF(H326=0,0,ROUND(H326*J326,2)))</f>
        <v/>
      </c>
      <c r="L326" s="8">
        <f>IF(OR(B326="",E326=""),"",SUMIFS(G$2:G326,B$2:B326,B326)-SUMIFS(H$2:H326,B$2:B326,B326))</f>
        <v/>
      </c>
      <c r="M326" s="9">
        <f>IF(L326="","",ROUND(SUMIFS(I$2:I326,B$2:B326,B326)-SUMIFS(K$2:K326,B$2:B326,B326),2))</f>
        <v/>
      </c>
      <c r="N326" s="10">
        <f>IF(L326="","",IF(L326&gt;0,ROUND(M326/L326,4),""))</f>
        <v/>
      </c>
    </row>
    <row r="327">
      <c r="A327" s="5" t="n"/>
      <c r="B327" s="6" t="n"/>
      <c r="C327" s="6" t="n"/>
      <c r="D327" s="6" t="n"/>
      <c r="E327" s="6" t="n"/>
      <c r="F327" s="7" t="n"/>
      <c r="G327" s="8">
        <f>IF(OR(B327="",E327=""),"",IF(C327="Entrada",E327,0))</f>
        <v/>
      </c>
      <c r="H327" s="8">
        <f>IF(OR(B327="",E327=""),"",IF(C327="Salida",E327,0))</f>
        <v/>
      </c>
      <c r="I327" s="9">
        <f>IF(G327="","",G327*IF(F327="",0,F327))</f>
        <v/>
      </c>
      <c r="J327" s="10">
        <f>IF(OR(H327="",H327=0),"",IFERROR(ROUND((SUMIFS(I$1:I326,B$1:B326,B327)-SUMIFS(K$1:K326,B$1:B326,B327))/(SUMIFS(G$1:G326,B$1:B326,B327)-SUMIFS(H$1:H326,B$1:B326,B327)),4),0))</f>
        <v/>
      </c>
      <c r="K327" s="9">
        <f>IF(H327="","",IF(H327=0,0,ROUND(H327*J327,2)))</f>
        <v/>
      </c>
      <c r="L327" s="8">
        <f>IF(OR(B327="",E327=""),"",SUMIFS(G$2:G327,B$2:B327,B327)-SUMIFS(H$2:H327,B$2:B327,B327))</f>
        <v/>
      </c>
      <c r="M327" s="9">
        <f>IF(L327="","",ROUND(SUMIFS(I$2:I327,B$2:B327,B327)-SUMIFS(K$2:K327,B$2:B327,B327),2))</f>
        <v/>
      </c>
      <c r="N327" s="10">
        <f>IF(L327="","",IF(L327&gt;0,ROUND(M327/L327,4),""))</f>
        <v/>
      </c>
    </row>
    <row r="328">
      <c r="A328" s="5" t="n"/>
      <c r="B328" s="6" t="n"/>
      <c r="C328" s="6" t="n"/>
      <c r="D328" s="6" t="n"/>
      <c r="E328" s="6" t="n"/>
      <c r="F328" s="7" t="n"/>
      <c r="G328" s="8">
        <f>IF(OR(B328="",E328=""),"",IF(C328="Entrada",E328,0))</f>
        <v/>
      </c>
      <c r="H328" s="8">
        <f>IF(OR(B328="",E328=""),"",IF(C328="Salida",E328,0))</f>
        <v/>
      </c>
      <c r="I328" s="9">
        <f>IF(G328="","",G328*IF(F328="",0,F328))</f>
        <v/>
      </c>
      <c r="J328" s="10">
        <f>IF(OR(H328="",H328=0),"",IFERROR(ROUND((SUMIFS(I$1:I327,B$1:B327,B328)-SUMIFS(K$1:K327,B$1:B327,B328))/(SUMIFS(G$1:G327,B$1:B327,B328)-SUMIFS(H$1:H327,B$1:B327,B328)),4),0))</f>
        <v/>
      </c>
      <c r="K328" s="9">
        <f>IF(H328="","",IF(H328=0,0,ROUND(H328*J328,2)))</f>
        <v/>
      </c>
      <c r="L328" s="8">
        <f>IF(OR(B328="",E328=""),"",SUMIFS(G$2:G328,B$2:B328,B328)-SUMIFS(H$2:H328,B$2:B328,B328))</f>
        <v/>
      </c>
      <c r="M328" s="9">
        <f>IF(L328="","",ROUND(SUMIFS(I$2:I328,B$2:B328,B328)-SUMIFS(K$2:K328,B$2:B328,B328),2))</f>
        <v/>
      </c>
      <c r="N328" s="10">
        <f>IF(L328="","",IF(L328&gt;0,ROUND(M328/L328,4),""))</f>
        <v/>
      </c>
    </row>
    <row r="329">
      <c r="A329" s="5" t="n"/>
      <c r="B329" s="6" t="n"/>
      <c r="C329" s="6" t="n"/>
      <c r="D329" s="6" t="n"/>
      <c r="E329" s="6" t="n"/>
      <c r="F329" s="7" t="n"/>
      <c r="G329" s="8">
        <f>IF(OR(B329="",E329=""),"",IF(C329="Entrada",E329,0))</f>
        <v/>
      </c>
      <c r="H329" s="8">
        <f>IF(OR(B329="",E329=""),"",IF(C329="Salida",E329,0))</f>
        <v/>
      </c>
      <c r="I329" s="9">
        <f>IF(G329="","",G329*IF(F329="",0,F329))</f>
        <v/>
      </c>
      <c r="J329" s="10">
        <f>IF(OR(H329="",H329=0),"",IFERROR(ROUND((SUMIFS(I$1:I328,B$1:B328,B329)-SUMIFS(K$1:K328,B$1:B328,B329))/(SUMIFS(G$1:G328,B$1:B328,B329)-SUMIFS(H$1:H328,B$1:B328,B329)),4),0))</f>
        <v/>
      </c>
      <c r="K329" s="9">
        <f>IF(H329="","",IF(H329=0,0,ROUND(H329*J329,2)))</f>
        <v/>
      </c>
      <c r="L329" s="8">
        <f>IF(OR(B329="",E329=""),"",SUMIFS(G$2:G329,B$2:B329,B329)-SUMIFS(H$2:H329,B$2:B329,B329))</f>
        <v/>
      </c>
      <c r="M329" s="9">
        <f>IF(L329="","",ROUND(SUMIFS(I$2:I329,B$2:B329,B329)-SUMIFS(K$2:K329,B$2:B329,B329),2))</f>
        <v/>
      </c>
      <c r="N329" s="10">
        <f>IF(L329="","",IF(L329&gt;0,ROUND(M329/L329,4),""))</f>
        <v/>
      </c>
    </row>
    <row r="330">
      <c r="A330" s="5" t="n"/>
      <c r="B330" s="6" t="n"/>
      <c r="C330" s="6" t="n"/>
      <c r="D330" s="6" t="n"/>
      <c r="E330" s="6" t="n"/>
      <c r="F330" s="7" t="n"/>
      <c r="G330" s="8">
        <f>IF(OR(B330="",E330=""),"",IF(C330="Entrada",E330,0))</f>
        <v/>
      </c>
      <c r="H330" s="8">
        <f>IF(OR(B330="",E330=""),"",IF(C330="Salida",E330,0))</f>
        <v/>
      </c>
      <c r="I330" s="9">
        <f>IF(G330="","",G330*IF(F330="",0,F330))</f>
        <v/>
      </c>
      <c r="J330" s="10">
        <f>IF(OR(H330="",H330=0),"",IFERROR(ROUND((SUMIFS(I$1:I329,B$1:B329,B330)-SUMIFS(K$1:K329,B$1:B329,B330))/(SUMIFS(G$1:G329,B$1:B329,B330)-SUMIFS(H$1:H329,B$1:B329,B330)),4),0))</f>
        <v/>
      </c>
      <c r="K330" s="9">
        <f>IF(H330="","",IF(H330=0,0,ROUND(H330*J330,2)))</f>
        <v/>
      </c>
      <c r="L330" s="8">
        <f>IF(OR(B330="",E330=""),"",SUMIFS(G$2:G330,B$2:B330,B330)-SUMIFS(H$2:H330,B$2:B330,B330))</f>
        <v/>
      </c>
      <c r="M330" s="9">
        <f>IF(L330="","",ROUND(SUMIFS(I$2:I330,B$2:B330,B330)-SUMIFS(K$2:K330,B$2:B330,B330),2))</f>
        <v/>
      </c>
      <c r="N330" s="10">
        <f>IF(L330="","",IF(L330&gt;0,ROUND(M330/L330,4),""))</f>
        <v/>
      </c>
    </row>
    <row r="331">
      <c r="A331" s="5" t="n"/>
      <c r="B331" s="6" t="n"/>
      <c r="C331" s="6" t="n"/>
      <c r="D331" s="6" t="n"/>
      <c r="E331" s="6" t="n"/>
      <c r="F331" s="7" t="n"/>
      <c r="G331" s="8">
        <f>IF(OR(B331="",E331=""),"",IF(C331="Entrada",E331,0))</f>
        <v/>
      </c>
      <c r="H331" s="8">
        <f>IF(OR(B331="",E331=""),"",IF(C331="Salida",E331,0))</f>
        <v/>
      </c>
      <c r="I331" s="9">
        <f>IF(G331="","",G331*IF(F331="",0,F331))</f>
        <v/>
      </c>
      <c r="J331" s="10">
        <f>IF(OR(H331="",H331=0),"",IFERROR(ROUND((SUMIFS(I$1:I330,B$1:B330,B331)-SUMIFS(K$1:K330,B$1:B330,B331))/(SUMIFS(G$1:G330,B$1:B330,B331)-SUMIFS(H$1:H330,B$1:B330,B331)),4),0))</f>
        <v/>
      </c>
      <c r="K331" s="9">
        <f>IF(H331="","",IF(H331=0,0,ROUND(H331*J331,2)))</f>
        <v/>
      </c>
      <c r="L331" s="8">
        <f>IF(OR(B331="",E331=""),"",SUMIFS(G$2:G331,B$2:B331,B331)-SUMIFS(H$2:H331,B$2:B331,B331))</f>
        <v/>
      </c>
      <c r="M331" s="9">
        <f>IF(L331="","",ROUND(SUMIFS(I$2:I331,B$2:B331,B331)-SUMIFS(K$2:K331,B$2:B331,B331),2))</f>
        <v/>
      </c>
      <c r="N331" s="10">
        <f>IF(L331="","",IF(L331&gt;0,ROUND(M331/L331,4),""))</f>
        <v/>
      </c>
    </row>
    <row r="332">
      <c r="A332" s="5" t="n"/>
      <c r="B332" s="6" t="n"/>
      <c r="C332" s="6" t="n"/>
      <c r="D332" s="6" t="n"/>
      <c r="E332" s="6" t="n"/>
      <c r="F332" s="7" t="n"/>
      <c r="G332" s="8">
        <f>IF(OR(B332="",E332=""),"",IF(C332="Entrada",E332,0))</f>
        <v/>
      </c>
      <c r="H332" s="8">
        <f>IF(OR(B332="",E332=""),"",IF(C332="Salida",E332,0))</f>
        <v/>
      </c>
      <c r="I332" s="9">
        <f>IF(G332="","",G332*IF(F332="",0,F332))</f>
        <v/>
      </c>
      <c r="J332" s="10">
        <f>IF(OR(H332="",H332=0),"",IFERROR(ROUND((SUMIFS(I$1:I331,B$1:B331,B332)-SUMIFS(K$1:K331,B$1:B331,B332))/(SUMIFS(G$1:G331,B$1:B331,B332)-SUMIFS(H$1:H331,B$1:B331,B332)),4),0))</f>
        <v/>
      </c>
      <c r="K332" s="9">
        <f>IF(H332="","",IF(H332=0,0,ROUND(H332*J332,2)))</f>
        <v/>
      </c>
      <c r="L332" s="8">
        <f>IF(OR(B332="",E332=""),"",SUMIFS(G$2:G332,B$2:B332,B332)-SUMIFS(H$2:H332,B$2:B332,B332))</f>
        <v/>
      </c>
      <c r="M332" s="9">
        <f>IF(L332="","",ROUND(SUMIFS(I$2:I332,B$2:B332,B332)-SUMIFS(K$2:K332,B$2:B332,B332),2))</f>
        <v/>
      </c>
      <c r="N332" s="10">
        <f>IF(L332="","",IF(L332&gt;0,ROUND(M332/L332,4),""))</f>
        <v/>
      </c>
    </row>
    <row r="333">
      <c r="A333" s="5" t="n"/>
      <c r="B333" s="6" t="n"/>
      <c r="C333" s="6" t="n"/>
      <c r="D333" s="6" t="n"/>
      <c r="E333" s="6" t="n"/>
      <c r="F333" s="7" t="n"/>
      <c r="G333" s="8">
        <f>IF(OR(B333="",E333=""),"",IF(C333="Entrada",E333,0))</f>
        <v/>
      </c>
      <c r="H333" s="8">
        <f>IF(OR(B333="",E333=""),"",IF(C333="Salida",E333,0))</f>
        <v/>
      </c>
      <c r="I333" s="9">
        <f>IF(G333="","",G333*IF(F333="",0,F333))</f>
        <v/>
      </c>
      <c r="J333" s="10">
        <f>IF(OR(H333="",H333=0),"",IFERROR(ROUND((SUMIFS(I$1:I332,B$1:B332,B333)-SUMIFS(K$1:K332,B$1:B332,B333))/(SUMIFS(G$1:G332,B$1:B332,B333)-SUMIFS(H$1:H332,B$1:B332,B333)),4),0))</f>
        <v/>
      </c>
      <c r="K333" s="9">
        <f>IF(H333="","",IF(H333=0,0,ROUND(H333*J333,2)))</f>
        <v/>
      </c>
      <c r="L333" s="8">
        <f>IF(OR(B333="",E333=""),"",SUMIFS(G$2:G333,B$2:B333,B333)-SUMIFS(H$2:H333,B$2:B333,B333))</f>
        <v/>
      </c>
      <c r="M333" s="9">
        <f>IF(L333="","",ROUND(SUMIFS(I$2:I333,B$2:B333,B333)-SUMIFS(K$2:K333,B$2:B333,B333),2))</f>
        <v/>
      </c>
      <c r="N333" s="10">
        <f>IF(L333="","",IF(L333&gt;0,ROUND(M333/L333,4),""))</f>
        <v/>
      </c>
    </row>
    <row r="334">
      <c r="A334" s="5" t="n"/>
      <c r="B334" s="6" t="n"/>
      <c r="C334" s="6" t="n"/>
      <c r="D334" s="6" t="n"/>
      <c r="E334" s="6" t="n"/>
      <c r="F334" s="7" t="n"/>
      <c r="G334" s="8">
        <f>IF(OR(B334="",E334=""),"",IF(C334="Entrada",E334,0))</f>
        <v/>
      </c>
      <c r="H334" s="8">
        <f>IF(OR(B334="",E334=""),"",IF(C334="Salida",E334,0))</f>
        <v/>
      </c>
      <c r="I334" s="9">
        <f>IF(G334="","",G334*IF(F334="",0,F334))</f>
        <v/>
      </c>
      <c r="J334" s="10">
        <f>IF(OR(H334="",H334=0),"",IFERROR(ROUND((SUMIFS(I$1:I333,B$1:B333,B334)-SUMIFS(K$1:K333,B$1:B333,B334))/(SUMIFS(G$1:G333,B$1:B333,B334)-SUMIFS(H$1:H333,B$1:B333,B334)),4),0))</f>
        <v/>
      </c>
      <c r="K334" s="9">
        <f>IF(H334="","",IF(H334=0,0,ROUND(H334*J334,2)))</f>
        <v/>
      </c>
      <c r="L334" s="8">
        <f>IF(OR(B334="",E334=""),"",SUMIFS(G$2:G334,B$2:B334,B334)-SUMIFS(H$2:H334,B$2:B334,B334))</f>
        <v/>
      </c>
      <c r="M334" s="9">
        <f>IF(L334="","",ROUND(SUMIFS(I$2:I334,B$2:B334,B334)-SUMIFS(K$2:K334,B$2:B334,B334),2))</f>
        <v/>
      </c>
      <c r="N334" s="10">
        <f>IF(L334="","",IF(L334&gt;0,ROUND(M334/L334,4),""))</f>
        <v/>
      </c>
    </row>
    <row r="335">
      <c r="A335" s="5" t="n"/>
      <c r="B335" s="6" t="n"/>
      <c r="C335" s="6" t="n"/>
      <c r="D335" s="6" t="n"/>
      <c r="E335" s="6" t="n"/>
      <c r="F335" s="7" t="n"/>
      <c r="G335" s="8">
        <f>IF(OR(B335="",E335=""),"",IF(C335="Entrada",E335,0))</f>
        <v/>
      </c>
      <c r="H335" s="8">
        <f>IF(OR(B335="",E335=""),"",IF(C335="Salida",E335,0))</f>
        <v/>
      </c>
      <c r="I335" s="9">
        <f>IF(G335="","",G335*IF(F335="",0,F335))</f>
        <v/>
      </c>
      <c r="J335" s="10">
        <f>IF(OR(H335="",H335=0),"",IFERROR(ROUND((SUMIFS(I$1:I334,B$1:B334,B335)-SUMIFS(K$1:K334,B$1:B334,B335))/(SUMIFS(G$1:G334,B$1:B334,B335)-SUMIFS(H$1:H334,B$1:B334,B335)),4),0))</f>
        <v/>
      </c>
      <c r="K335" s="9">
        <f>IF(H335="","",IF(H335=0,0,ROUND(H335*J335,2)))</f>
        <v/>
      </c>
      <c r="L335" s="8">
        <f>IF(OR(B335="",E335=""),"",SUMIFS(G$2:G335,B$2:B335,B335)-SUMIFS(H$2:H335,B$2:B335,B335))</f>
        <v/>
      </c>
      <c r="M335" s="9">
        <f>IF(L335="","",ROUND(SUMIFS(I$2:I335,B$2:B335,B335)-SUMIFS(K$2:K335,B$2:B335,B335),2))</f>
        <v/>
      </c>
      <c r="N335" s="10">
        <f>IF(L335="","",IF(L335&gt;0,ROUND(M335/L335,4),""))</f>
        <v/>
      </c>
    </row>
    <row r="336">
      <c r="A336" s="5" t="n"/>
      <c r="B336" s="6" t="n"/>
      <c r="C336" s="6" t="n"/>
      <c r="D336" s="6" t="n"/>
      <c r="E336" s="6" t="n"/>
      <c r="F336" s="7" t="n"/>
      <c r="G336" s="8">
        <f>IF(OR(B336="",E336=""),"",IF(C336="Entrada",E336,0))</f>
        <v/>
      </c>
      <c r="H336" s="8">
        <f>IF(OR(B336="",E336=""),"",IF(C336="Salida",E336,0))</f>
        <v/>
      </c>
      <c r="I336" s="9">
        <f>IF(G336="","",G336*IF(F336="",0,F336))</f>
        <v/>
      </c>
      <c r="J336" s="10">
        <f>IF(OR(H336="",H336=0),"",IFERROR(ROUND((SUMIFS(I$1:I335,B$1:B335,B336)-SUMIFS(K$1:K335,B$1:B335,B336))/(SUMIFS(G$1:G335,B$1:B335,B336)-SUMIFS(H$1:H335,B$1:B335,B336)),4),0))</f>
        <v/>
      </c>
      <c r="K336" s="9">
        <f>IF(H336="","",IF(H336=0,0,ROUND(H336*J336,2)))</f>
        <v/>
      </c>
      <c r="L336" s="8">
        <f>IF(OR(B336="",E336=""),"",SUMIFS(G$2:G336,B$2:B336,B336)-SUMIFS(H$2:H336,B$2:B336,B336))</f>
        <v/>
      </c>
      <c r="M336" s="9">
        <f>IF(L336="","",ROUND(SUMIFS(I$2:I336,B$2:B336,B336)-SUMIFS(K$2:K336,B$2:B336,B336),2))</f>
        <v/>
      </c>
      <c r="N336" s="10">
        <f>IF(L336="","",IF(L336&gt;0,ROUND(M336/L336,4),""))</f>
        <v/>
      </c>
    </row>
    <row r="337">
      <c r="A337" s="5" t="n"/>
      <c r="B337" s="6" t="n"/>
      <c r="C337" s="6" t="n"/>
      <c r="D337" s="6" t="n"/>
      <c r="E337" s="6" t="n"/>
      <c r="F337" s="7" t="n"/>
      <c r="G337" s="8">
        <f>IF(OR(B337="",E337=""),"",IF(C337="Entrada",E337,0))</f>
        <v/>
      </c>
      <c r="H337" s="8">
        <f>IF(OR(B337="",E337=""),"",IF(C337="Salida",E337,0))</f>
        <v/>
      </c>
      <c r="I337" s="9">
        <f>IF(G337="","",G337*IF(F337="",0,F337))</f>
        <v/>
      </c>
      <c r="J337" s="10">
        <f>IF(OR(H337="",H337=0),"",IFERROR(ROUND((SUMIFS(I$1:I336,B$1:B336,B337)-SUMIFS(K$1:K336,B$1:B336,B337))/(SUMIFS(G$1:G336,B$1:B336,B337)-SUMIFS(H$1:H336,B$1:B336,B337)),4),0))</f>
        <v/>
      </c>
      <c r="K337" s="9">
        <f>IF(H337="","",IF(H337=0,0,ROUND(H337*J337,2)))</f>
        <v/>
      </c>
      <c r="L337" s="8">
        <f>IF(OR(B337="",E337=""),"",SUMIFS(G$2:G337,B$2:B337,B337)-SUMIFS(H$2:H337,B$2:B337,B337))</f>
        <v/>
      </c>
      <c r="M337" s="9">
        <f>IF(L337="","",ROUND(SUMIFS(I$2:I337,B$2:B337,B337)-SUMIFS(K$2:K337,B$2:B337,B337),2))</f>
        <v/>
      </c>
      <c r="N337" s="10">
        <f>IF(L337="","",IF(L337&gt;0,ROUND(M337/L337,4),""))</f>
        <v/>
      </c>
    </row>
    <row r="338">
      <c r="A338" s="5" t="n"/>
      <c r="B338" s="6" t="n"/>
      <c r="C338" s="6" t="n"/>
      <c r="D338" s="6" t="n"/>
      <c r="E338" s="6" t="n"/>
      <c r="F338" s="7" t="n"/>
      <c r="G338" s="8">
        <f>IF(OR(B338="",E338=""),"",IF(C338="Entrada",E338,0))</f>
        <v/>
      </c>
      <c r="H338" s="8">
        <f>IF(OR(B338="",E338=""),"",IF(C338="Salida",E338,0))</f>
        <v/>
      </c>
      <c r="I338" s="9">
        <f>IF(G338="","",G338*IF(F338="",0,F338))</f>
        <v/>
      </c>
      <c r="J338" s="10">
        <f>IF(OR(H338="",H338=0),"",IFERROR(ROUND((SUMIFS(I$1:I337,B$1:B337,B338)-SUMIFS(K$1:K337,B$1:B337,B338))/(SUMIFS(G$1:G337,B$1:B337,B338)-SUMIFS(H$1:H337,B$1:B337,B338)),4),0))</f>
        <v/>
      </c>
      <c r="K338" s="9">
        <f>IF(H338="","",IF(H338=0,0,ROUND(H338*J338,2)))</f>
        <v/>
      </c>
      <c r="L338" s="8">
        <f>IF(OR(B338="",E338=""),"",SUMIFS(G$2:G338,B$2:B338,B338)-SUMIFS(H$2:H338,B$2:B338,B338))</f>
        <v/>
      </c>
      <c r="M338" s="9">
        <f>IF(L338="","",ROUND(SUMIFS(I$2:I338,B$2:B338,B338)-SUMIFS(K$2:K338,B$2:B338,B338),2))</f>
        <v/>
      </c>
      <c r="N338" s="10">
        <f>IF(L338="","",IF(L338&gt;0,ROUND(M338/L338,4),""))</f>
        <v/>
      </c>
    </row>
    <row r="339">
      <c r="A339" s="5" t="n"/>
      <c r="B339" s="6" t="n"/>
      <c r="C339" s="6" t="n"/>
      <c r="D339" s="6" t="n"/>
      <c r="E339" s="6" t="n"/>
      <c r="F339" s="7" t="n"/>
      <c r="G339" s="8">
        <f>IF(OR(B339="",E339=""),"",IF(C339="Entrada",E339,0))</f>
        <v/>
      </c>
      <c r="H339" s="8">
        <f>IF(OR(B339="",E339=""),"",IF(C339="Salida",E339,0))</f>
        <v/>
      </c>
      <c r="I339" s="9">
        <f>IF(G339="","",G339*IF(F339="",0,F339))</f>
        <v/>
      </c>
      <c r="J339" s="10">
        <f>IF(OR(H339="",H339=0),"",IFERROR(ROUND((SUMIFS(I$1:I338,B$1:B338,B339)-SUMIFS(K$1:K338,B$1:B338,B339))/(SUMIFS(G$1:G338,B$1:B338,B339)-SUMIFS(H$1:H338,B$1:B338,B339)),4),0))</f>
        <v/>
      </c>
      <c r="K339" s="9">
        <f>IF(H339="","",IF(H339=0,0,ROUND(H339*J339,2)))</f>
        <v/>
      </c>
      <c r="L339" s="8">
        <f>IF(OR(B339="",E339=""),"",SUMIFS(G$2:G339,B$2:B339,B339)-SUMIFS(H$2:H339,B$2:B339,B339))</f>
        <v/>
      </c>
      <c r="M339" s="9">
        <f>IF(L339="","",ROUND(SUMIFS(I$2:I339,B$2:B339,B339)-SUMIFS(K$2:K339,B$2:B339,B339),2))</f>
        <v/>
      </c>
      <c r="N339" s="10">
        <f>IF(L339="","",IF(L339&gt;0,ROUND(M339/L339,4),""))</f>
        <v/>
      </c>
    </row>
    <row r="340">
      <c r="A340" s="5" t="n"/>
      <c r="B340" s="6" t="n"/>
      <c r="C340" s="6" t="n"/>
      <c r="D340" s="6" t="n"/>
      <c r="E340" s="6" t="n"/>
      <c r="F340" s="7" t="n"/>
      <c r="G340" s="8">
        <f>IF(OR(B340="",E340=""),"",IF(C340="Entrada",E340,0))</f>
        <v/>
      </c>
      <c r="H340" s="8">
        <f>IF(OR(B340="",E340=""),"",IF(C340="Salida",E340,0))</f>
        <v/>
      </c>
      <c r="I340" s="9">
        <f>IF(G340="","",G340*IF(F340="",0,F340))</f>
        <v/>
      </c>
      <c r="J340" s="10">
        <f>IF(OR(H340="",H340=0),"",IFERROR(ROUND((SUMIFS(I$1:I339,B$1:B339,B340)-SUMIFS(K$1:K339,B$1:B339,B340))/(SUMIFS(G$1:G339,B$1:B339,B340)-SUMIFS(H$1:H339,B$1:B339,B340)),4),0))</f>
        <v/>
      </c>
      <c r="K340" s="9">
        <f>IF(H340="","",IF(H340=0,0,ROUND(H340*J340,2)))</f>
        <v/>
      </c>
      <c r="L340" s="8">
        <f>IF(OR(B340="",E340=""),"",SUMIFS(G$2:G340,B$2:B340,B340)-SUMIFS(H$2:H340,B$2:B340,B340))</f>
        <v/>
      </c>
      <c r="M340" s="9">
        <f>IF(L340="","",ROUND(SUMIFS(I$2:I340,B$2:B340,B340)-SUMIFS(K$2:K340,B$2:B340,B340),2))</f>
        <v/>
      </c>
      <c r="N340" s="10">
        <f>IF(L340="","",IF(L340&gt;0,ROUND(M340/L340,4),""))</f>
        <v/>
      </c>
    </row>
    <row r="341">
      <c r="A341" s="5" t="n"/>
      <c r="B341" s="6" t="n"/>
      <c r="C341" s="6" t="n"/>
      <c r="D341" s="6" t="n"/>
      <c r="E341" s="6" t="n"/>
      <c r="F341" s="7" t="n"/>
      <c r="G341" s="8">
        <f>IF(OR(B341="",E341=""),"",IF(C341="Entrada",E341,0))</f>
        <v/>
      </c>
      <c r="H341" s="8">
        <f>IF(OR(B341="",E341=""),"",IF(C341="Salida",E341,0))</f>
        <v/>
      </c>
      <c r="I341" s="9">
        <f>IF(G341="","",G341*IF(F341="",0,F341))</f>
        <v/>
      </c>
      <c r="J341" s="10">
        <f>IF(OR(H341="",H341=0),"",IFERROR(ROUND((SUMIFS(I$1:I340,B$1:B340,B341)-SUMIFS(K$1:K340,B$1:B340,B341))/(SUMIFS(G$1:G340,B$1:B340,B341)-SUMIFS(H$1:H340,B$1:B340,B341)),4),0))</f>
        <v/>
      </c>
      <c r="K341" s="9">
        <f>IF(H341="","",IF(H341=0,0,ROUND(H341*J341,2)))</f>
        <v/>
      </c>
      <c r="L341" s="8">
        <f>IF(OR(B341="",E341=""),"",SUMIFS(G$2:G341,B$2:B341,B341)-SUMIFS(H$2:H341,B$2:B341,B341))</f>
        <v/>
      </c>
      <c r="M341" s="9">
        <f>IF(L341="","",ROUND(SUMIFS(I$2:I341,B$2:B341,B341)-SUMIFS(K$2:K341,B$2:B341,B341),2))</f>
        <v/>
      </c>
      <c r="N341" s="10">
        <f>IF(L341="","",IF(L341&gt;0,ROUND(M341/L341,4),""))</f>
        <v/>
      </c>
    </row>
    <row r="342">
      <c r="A342" s="5" t="n"/>
      <c r="B342" s="6" t="n"/>
      <c r="C342" s="6" t="n"/>
      <c r="D342" s="6" t="n"/>
      <c r="E342" s="6" t="n"/>
      <c r="F342" s="7" t="n"/>
      <c r="G342" s="8">
        <f>IF(OR(B342="",E342=""),"",IF(C342="Entrada",E342,0))</f>
        <v/>
      </c>
      <c r="H342" s="8">
        <f>IF(OR(B342="",E342=""),"",IF(C342="Salida",E342,0))</f>
        <v/>
      </c>
      <c r="I342" s="9">
        <f>IF(G342="","",G342*IF(F342="",0,F342))</f>
        <v/>
      </c>
      <c r="J342" s="10">
        <f>IF(OR(H342="",H342=0),"",IFERROR(ROUND((SUMIFS(I$1:I341,B$1:B341,B342)-SUMIFS(K$1:K341,B$1:B341,B342))/(SUMIFS(G$1:G341,B$1:B341,B342)-SUMIFS(H$1:H341,B$1:B341,B342)),4),0))</f>
        <v/>
      </c>
      <c r="K342" s="9">
        <f>IF(H342="","",IF(H342=0,0,ROUND(H342*J342,2)))</f>
        <v/>
      </c>
      <c r="L342" s="8">
        <f>IF(OR(B342="",E342=""),"",SUMIFS(G$2:G342,B$2:B342,B342)-SUMIFS(H$2:H342,B$2:B342,B342))</f>
        <v/>
      </c>
      <c r="M342" s="9">
        <f>IF(L342="","",ROUND(SUMIFS(I$2:I342,B$2:B342,B342)-SUMIFS(K$2:K342,B$2:B342,B342),2))</f>
        <v/>
      </c>
      <c r="N342" s="10">
        <f>IF(L342="","",IF(L342&gt;0,ROUND(M342/L342,4),""))</f>
        <v/>
      </c>
    </row>
    <row r="343">
      <c r="A343" s="5" t="n"/>
      <c r="B343" s="6" t="n"/>
      <c r="C343" s="6" t="n"/>
      <c r="D343" s="6" t="n"/>
      <c r="E343" s="6" t="n"/>
      <c r="F343" s="7" t="n"/>
      <c r="G343" s="8">
        <f>IF(OR(B343="",E343=""),"",IF(C343="Entrada",E343,0))</f>
        <v/>
      </c>
      <c r="H343" s="8">
        <f>IF(OR(B343="",E343=""),"",IF(C343="Salida",E343,0))</f>
        <v/>
      </c>
      <c r="I343" s="9">
        <f>IF(G343="","",G343*IF(F343="",0,F343))</f>
        <v/>
      </c>
      <c r="J343" s="10">
        <f>IF(OR(H343="",H343=0),"",IFERROR(ROUND((SUMIFS(I$1:I342,B$1:B342,B343)-SUMIFS(K$1:K342,B$1:B342,B343))/(SUMIFS(G$1:G342,B$1:B342,B343)-SUMIFS(H$1:H342,B$1:B342,B343)),4),0))</f>
        <v/>
      </c>
      <c r="K343" s="9">
        <f>IF(H343="","",IF(H343=0,0,ROUND(H343*J343,2)))</f>
        <v/>
      </c>
      <c r="L343" s="8">
        <f>IF(OR(B343="",E343=""),"",SUMIFS(G$2:G343,B$2:B343,B343)-SUMIFS(H$2:H343,B$2:B343,B343))</f>
        <v/>
      </c>
      <c r="M343" s="9">
        <f>IF(L343="","",ROUND(SUMIFS(I$2:I343,B$2:B343,B343)-SUMIFS(K$2:K343,B$2:B343,B343),2))</f>
        <v/>
      </c>
      <c r="N343" s="10">
        <f>IF(L343="","",IF(L343&gt;0,ROUND(M343/L343,4),""))</f>
        <v/>
      </c>
    </row>
    <row r="344">
      <c r="A344" s="5" t="n"/>
      <c r="B344" s="6" t="n"/>
      <c r="C344" s="6" t="n"/>
      <c r="D344" s="6" t="n"/>
      <c r="E344" s="6" t="n"/>
      <c r="F344" s="7" t="n"/>
      <c r="G344" s="8">
        <f>IF(OR(B344="",E344=""),"",IF(C344="Entrada",E344,0))</f>
        <v/>
      </c>
      <c r="H344" s="8">
        <f>IF(OR(B344="",E344=""),"",IF(C344="Salida",E344,0))</f>
        <v/>
      </c>
      <c r="I344" s="9">
        <f>IF(G344="","",G344*IF(F344="",0,F344))</f>
        <v/>
      </c>
      <c r="J344" s="10">
        <f>IF(OR(H344="",H344=0),"",IFERROR(ROUND((SUMIFS(I$1:I343,B$1:B343,B344)-SUMIFS(K$1:K343,B$1:B343,B344))/(SUMIFS(G$1:G343,B$1:B343,B344)-SUMIFS(H$1:H343,B$1:B343,B344)),4),0))</f>
        <v/>
      </c>
      <c r="K344" s="9">
        <f>IF(H344="","",IF(H344=0,0,ROUND(H344*J344,2)))</f>
        <v/>
      </c>
      <c r="L344" s="8">
        <f>IF(OR(B344="",E344=""),"",SUMIFS(G$2:G344,B$2:B344,B344)-SUMIFS(H$2:H344,B$2:B344,B344))</f>
        <v/>
      </c>
      <c r="M344" s="9">
        <f>IF(L344="","",ROUND(SUMIFS(I$2:I344,B$2:B344,B344)-SUMIFS(K$2:K344,B$2:B344,B344),2))</f>
        <v/>
      </c>
      <c r="N344" s="10">
        <f>IF(L344="","",IF(L344&gt;0,ROUND(M344/L344,4),""))</f>
        <v/>
      </c>
    </row>
    <row r="345">
      <c r="A345" s="5" t="n"/>
      <c r="B345" s="6" t="n"/>
      <c r="C345" s="6" t="n"/>
      <c r="D345" s="6" t="n"/>
      <c r="E345" s="6" t="n"/>
      <c r="F345" s="7" t="n"/>
      <c r="G345" s="8">
        <f>IF(OR(B345="",E345=""),"",IF(C345="Entrada",E345,0))</f>
        <v/>
      </c>
      <c r="H345" s="8">
        <f>IF(OR(B345="",E345=""),"",IF(C345="Salida",E345,0))</f>
        <v/>
      </c>
      <c r="I345" s="9">
        <f>IF(G345="","",G345*IF(F345="",0,F345))</f>
        <v/>
      </c>
      <c r="J345" s="10">
        <f>IF(OR(H345="",H345=0),"",IFERROR(ROUND((SUMIFS(I$1:I344,B$1:B344,B345)-SUMIFS(K$1:K344,B$1:B344,B345))/(SUMIFS(G$1:G344,B$1:B344,B345)-SUMIFS(H$1:H344,B$1:B344,B345)),4),0))</f>
        <v/>
      </c>
      <c r="K345" s="9">
        <f>IF(H345="","",IF(H345=0,0,ROUND(H345*J345,2)))</f>
        <v/>
      </c>
      <c r="L345" s="8">
        <f>IF(OR(B345="",E345=""),"",SUMIFS(G$2:G345,B$2:B345,B345)-SUMIFS(H$2:H345,B$2:B345,B345))</f>
        <v/>
      </c>
      <c r="M345" s="9">
        <f>IF(L345="","",ROUND(SUMIFS(I$2:I345,B$2:B345,B345)-SUMIFS(K$2:K345,B$2:B345,B345),2))</f>
        <v/>
      </c>
      <c r="N345" s="10">
        <f>IF(L345="","",IF(L345&gt;0,ROUND(M345/L345,4),""))</f>
        <v/>
      </c>
    </row>
    <row r="346">
      <c r="A346" s="5" t="n"/>
      <c r="B346" s="6" t="n"/>
      <c r="C346" s="6" t="n"/>
      <c r="D346" s="6" t="n"/>
      <c r="E346" s="6" t="n"/>
      <c r="F346" s="7" t="n"/>
      <c r="G346" s="8">
        <f>IF(OR(B346="",E346=""),"",IF(C346="Entrada",E346,0))</f>
        <v/>
      </c>
      <c r="H346" s="8">
        <f>IF(OR(B346="",E346=""),"",IF(C346="Salida",E346,0))</f>
        <v/>
      </c>
      <c r="I346" s="9">
        <f>IF(G346="","",G346*IF(F346="",0,F346))</f>
        <v/>
      </c>
      <c r="J346" s="10">
        <f>IF(OR(H346="",H346=0),"",IFERROR(ROUND((SUMIFS(I$1:I345,B$1:B345,B346)-SUMIFS(K$1:K345,B$1:B345,B346))/(SUMIFS(G$1:G345,B$1:B345,B346)-SUMIFS(H$1:H345,B$1:B345,B346)),4),0))</f>
        <v/>
      </c>
      <c r="K346" s="9">
        <f>IF(H346="","",IF(H346=0,0,ROUND(H346*J346,2)))</f>
        <v/>
      </c>
      <c r="L346" s="8">
        <f>IF(OR(B346="",E346=""),"",SUMIFS(G$2:G346,B$2:B346,B346)-SUMIFS(H$2:H346,B$2:B346,B346))</f>
        <v/>
      </c>
      <c r="M346" s="9">
        <f>IF(L346="","",ROUND(SUMIFS(I$2:I346,B$2:B346,B346)-SUMIFS(K$2:K346,B$2:B346,B346),2))</f>
        <v/>
      </c>
      <c r="N346" s="10">
        <f>IF(L346="","",IF(L346&gt;0,ROUND(M346/L346,4),""))</f>
        <v/>
      </c>
    </row>
    <row r="347">
      <c r="A347" s="5" t="n"/>
      <c r="B347" s="6" t="n"/>
      <c r="C347" s="6" t="n"/>
      <c r="D347" s="6" t="n"/>
      <c r="E347" s="6" t="n"/>
      <c r="F347" s="7" t="n"/>
      <c r="G347" s="8">
        <f>IF(OR(B347="",E347=""),"",IF(C347="Entrada",E347,0))</f>
        <v/>
      </c>
      <c r="H347" s="8">
        <f>IF(OR(B347="",E347=""),"",IF(C347="Salida",E347,0))</f>
        <v/>
      </c>
      <c r="I347" s="9">
        <f>IF(G347="","",G347*IF(F347="",0,F347))</f>
        <v/>
      </c>
      <c r="J347" s="10">
        <f>IF(OR(H347="",H347=0),"",IFERROR(ROUND((SUMIFS(I$1:I346,B$1:B346,B347)-SUMIFS(K$1:K346,B$1:B346,B347))/(SUMIFS(G$1:G346,B$1:B346,B347)-SUMIFS(H$1:H346,B$1:B346,B347)),4),0))</f>
        <v/>
      </c>
      <c r="K347" s="9">
        <f>IF(H347="","",IF(H347=0,0,ROUND(H347*J347,2)))</f>
        <v/>
      </c>
      <c r="L347" s="8">
        <f>IF(OR(B347="",E347=""),"",SUMIFS(G$2:G347,B$2:B347,B347)-SUMIFS(H$2:H347,B$2:B347,B347))</f>
        <v/>
      </c>
      <c r="M347" s="9">
        <f>IF(L347="","",ROUND(SUMIFS(I$2:I347,B$2:B347,B347)-SUMIFS(K$2:K347,B$2:B347,B347),2))</f>
        <v/>
      </c>
      <c r="N347" s="10">
        <f>IF(L347="","",IF(L347&gt;0,ROUND(M347/L347,4),""))</f>
        <v/>
      </c>
    </row>
    <row r="348">
      <c r="A348" s="5" t="n"/>
      <c r="B348" s="6" t="n"/>
      <c r="C348" s="6" t="n"/>
      <c r="D348" s="6" t="n"/>
      <c r="E348" s="6" t="n"/>
      <c r="F348" s="7" t="n"/>
      <c r="G348" s="8">
        <f>IF(OR(B348="",E348=""),"",IF(C348="Entrada",E348,0))</f>
        <v/>
      </c>
      <c r="H348" s="8">
        <f>IF(OR(B348="",E348=""),"",IF(C348="Salida",E348,0))</f>
        <v/>
      </c>
      <c r="I348" s="9">
        <f>IF(G348="","",G348*IF(F348="",0,F348))</f>
        <v/>
      </c>
      <c r="J348" s="10">
        <f>IF(OR(H348="",H348=0),"",IFERROR(ROUND((SUMIFS(I$1:I347,B$1:B347,B348)-SUMIFS(K$1:K347,B$1:B347,B348))/(SUMIFS(G$1:G347,B$1:B347,B348)-SUMIFS(H$1:H347,B$1:B347,B348)),4),0))</f>
        <v/>
      </c>
      <c r="K348" s="9">
        <f>IF(H348="","",IF(H348=0,0,ROUND(H348*J348,2)))</f>
        <v/>
      </c>
      <c r="L348" s="8">
        <f>IF(OR(B348="",E348=""),"",SUMIFS(G$2:G348,B$2:B348,B348)-SUMIFS(H$2:H348,B$2:B348,B348))</f>
        <v/>
      </c>
      <c r="M348" s="9">
        <f>IF(L348="","",ROUND(SUMIFS(I$2:I348,B$2:B348,B348)-SUMIFS(K$2:K348,B$2:B348,B348),2))</f>
        <v/>
      </c>
      <c r="N348" s="10">
        <f>IF(L348="","",IF(L348&gt;0,ROUND(M348/L348,4),""))</f>
        <v/>
      </c>
    </row>
    <row r="349">
      <c r="A349" s="5" t="n"/>
      <c r="B349" s="6" t="n"/>
      <c r="C349" s="6" t="n"/>
      <c r="D349" s="6" t="n"/>
      <c r="E349" s="6" t="n"/>
      <c r="F349" s="7" t="n"/>
      <c r="G349" s="8">
        <f>IF(OR(B349="",E349=""),"",IF(C349="Entrada",E349,0))</f>
        <v/>
      </c>
      <c r="H349" s="8">
        <f>IF(OR(B349="",E349=""),"",IF(C349="Salida",E349,0))</f>
        <v/>
      </c>
      <c r="I349" s="9">
        <f>IF(G349="","",G349*IF(F349="",0,F349))</f>
        <v/>
      </c>
      <c r="J349" s="10">
        <f>IF(OR(H349="",H349=0),"",IFERROR(ROUND((SUMIFS(I$1:I348,B$1:B348,B349)-SUMIFS(K$1:K348,B$1:B348,B349))/(SUMIFS(G$1:G348,B$1:B348,B349)-SUMIFS(H$1:H348,B$1:B348,B349)),4),0))</f>
        <v/>
      </c>
      <c r="K349" s="9">
        <f>IF(H349="","",IF(H349=0,0,ROUND(H349*J349,2)))</f>
        <v/>
      </c>
      <c r="L349" s="8">
        <f>IF(OR(B349="",E349=""),"",SUMIFS(G$2:G349,B$2:B349,B349)-SUMIFS(H$2:H349,B$2:B349,B349))</f>
        <v/>
      </c>
      <c r="M349" s="9">
        <f>IF(L349="","",ROUND(SUMIFS(I$2:I349,B$2:B349,B349)-SUMIFS(K$2:K349,B$2:B349,B349),2))</f>
        <v/>
      </c>
      <c r="N349" s="10">
        <f>IF(L349="","",IF(L349&gt;0,ROUND(M349/L349,4),""))</f>
        <v/>
      </c>
    </row>
    <row r="350">
      <c r="A350" s="5" t="n"/>
      <c r="B350" s="6" t="n"/>
      <c r="C350" s="6" t="n"/>
      <c r="D350" s="6" t="n"/>
      <c r="E350" s="6" t="n"/>
      <c r="F350" s="7" t="n"/>
      <c r="G350" s="8">
        <f>IF(OR(B350="",E350=""),"",IF(C350="Entrada",E350,0))</f>
        <v/>
      </c>
      <c r="H350" s="8">
        <f>IF(OR(B350="",E350=""),"",IF(C350="Salida",E350,0))</f>
        <v/>
      </c>
      <c r="I350" s="9">
        <f>IF(G350="","",G350*IF(F350="",0,F350))</f>
        <v/>
      </c>
      <c r="J350" s="10">
        <f>IF(OR(H350="",H350=0),"",IFERROR(ROUND((SUMIFS(I$1:I349,B$1:B349,B350)-SUMIFS(K$1:K349,B$1:B349,B350))/(SUMIFS(G$1:G349,B$1:B349,B350)-SUMIFS(H$1:H349,B$1:B349,B350)),4),0))</f>
        <v/>
      </c>
      <c r="K350" s="9">
        <f>IF(H350="","",IF(H350=0,0,ROUND(H350*J350,2)))</f>
        <v/>
      </c>
      <c r="L350" s="8">
        <f>IF(OR(B350="",E350=""),"",SUMIFS(G$2:G350,B$2:B350,B350)-SUMIFS(H$2:H350,B$2:B350,B350))</f>
        <v/>
      </c>
      <c r="M350" s="9">
        <f>IF(L350="","",ROUND(SUMIFS(I$2:I350,B$2:B350,B350)-SUMIFS(K$2:K350,B$2:B350,B350),2))</f>
        <v/>
      </c>
      <c r="N350" s="10">
        <f>IF(L350="","",IF(L350&gt;0,ROUND(M350/L350,4),""))</f>
        <v/>
      </c>
    </row>
    <row r="351">
      <c r="A351" s="5" t="n"/>
      <c r="B351" s="6" t="n"/>
      <c r="C351" s="6" t="n"/>
      <c r="D351" s="6" t="n"/>
      <c r="E351" s="6" t="n"/>
      <c r="F351" s="7" t="n"/>
      <c r="G351" s="8">
        <f>IF(OR(B351="",E351=""),"",IF(C351="Entrada",E351,0))</f>
        <v/>
      </c>
      <c r="H351" s="8">
        <f>IF(OR(B351="",E351=""),"",IF(C351="Salida",E351,0))</f>
        <v/>
      </c>
      <c r="I351" s="9">
        <f>IF(G351="","",G351*IF(F351="",0,F351))</f>
        <v/>
      </c>
      <c r="J351" s="10">
        <f>IF(OR(H351="",H351=0),"",IFERROR(ROUND((SUMIFS(I$1:I350,B$1:B350,B351)-SUMIFS(K$1:K350,B$1:B350,B351))/(SUMIFS(G$1:G350,B$1:B350,B351)-SUMIFS(H$1:H350,B$1:B350,B351)),4),0))</f>
        <v/>
      </c>
      <c r="K351" s="9">
        <f>IF(H351="","",IF(H351=0,0,ROUND(H351*J351,2)))</f>
        <v/>
      </c>
      <c r="L351" s="8">
        <f>IF(OR(B351="",E351=""),"",SUMIFS(G$2:G351,B$2:B351,B351)-SUMIFS(H$2:H351,B$2:B351,B351))</f>
        <v/>
      </c>
      <c r="M351" s="9">
        <f>IF(L351="","",ROUND(SUMIFS(I$2:I351,B$2:B351,B351)-SUMIFS(K$2:K351,B$2:B351,B351),2))</f>
        <v/>
      </c>
      <c r="N351" s="10">
        <f>IF(L351="","",IF(L351&gt;0,ROUND(M351/L351,4),""))</f>
        <v/>
      </c>
    </row>
    <row r="352">
      <c r="A352" s="5" t="n"/>
      <c r="B352" s="6" t="n"/>
      <c r="C352" s="6" t="n"/>
      <c r="D352" s="6" t="n"/>
      <c r="E352" s="6" t="n"/>
      <c r="F352" s="7" t="n"/>
      <c r="G352" s="8">
        <f>IF(OR(B352="",E352=""),"",IF(C352="Entrada",E352,0))</f>
        <v/>
      </c>
      <c r="H352" s="8">
        <f>IF(OR(B352="",E352=""),"",IF(C352="Salida",E352,0))</f>
        <v/>
      </c>
      <c r="I352" s="9">
        <f>IF(G352="","",G352*IF(F352="",0,F352))</f>
        <v/>
      </c>
      <c r="J352" s="10">
        <f>IF(OR(H352="",H352=0),"",IFERROR(ROUND((SUMIFS(I$1:I351,B$1:B351,B352)-SUMIFS(K$1:K351,B$1:B351,B352))/(SUMIFS(G$1:G351,B$1:B351,B352)-SUMIFS(H$1:H351,B$1:B351,B352)),4),0))</f>
        <v/>
      </c>
      <c r="K352" s="9">
        <f>IF(H352="","",IF(H352=0,0,ROUND(H352*J352,2)))</f>
        <v/>
      </c>
      <c r="L352" s="8">
        <f>IF(OR(B352="",E352=""),"",SUMIFS(G$2:G352,B$2:B352,B352)-SUMIFS(H$2:H352,B$2:B352,B352))</f>
        <v/>
      </c>
      <c r="M352" s="9">
        <f>IF(L352="","",ROUND(SUMIFS(I$2:I352,B$2:B352,B352)-SUMIFS(K$2:K352,B$2:B352,B352),2))</f>
        <v/>
      </c>
      <c r="N352" s="10">
        <f>IF(L352="","",IF(L352&gt;0,ROUND(M352/L352,4),""))</f>
        <v/>
      </c>
    </row>
    <row r="353">
      <c r="A353" s="5" t="n"/>
      <c r="B353" s="6" t="n"/>
      <c r="C353" s="6" t="n"/>
      <c r="D353" s="6" t="n"/>
      <c r="E353" s="6" t="n"/>
      <c r="F353" s="7" t="n"/>
      <c r="G353" s="8">
        <f>IF(OR(B353="",E353=""),"",IF(C353="Entrada",E353,0))</f>
        <v/>
      </c>
      <c r="H353" s="8">
        <f>IF(OR(B353="",E353=""),"",IF(C353="Salida",E353,0))</f>
        <v/>
      </c>
      <c r="I353" s="9">
        <f>IF(G353="","",G353*IF(F353="",0,F353))</f>
        <v/>
      </c>
      <c r="J353" s="10">
        <f>IF(OR(H353="",H353=0),"",IFERROR(ROUND((SUMIFS(I$1:I352,B$1:B352,B353)-SUMIFS(K$1:K352,B$1:B352,B353))/(SUMIFS(G$1:G352,B$1:B352,B353)-SUMIFS(H$1:H352,B$1:B352,B353)),4),0))</f>
        <v/>
      </c>
      <c r="K353" s="9">
        <f>IF(H353="","",IF(H353=0,0,ROUND(H353*J353,2)))</f>
        <v/>
      </c>
      <c r="L353" s="8">
        <f>IF(OR(B353="",E353=""),"",SUMIFS(G$2:G353,B$2:B353,B353)-SUMIFS(H$2:H353,B$2:B353,B353))</f>
        <v/>
      </c>
      <c r="M353" s="9">
        <f>IF(L353="","",ROUND(SUMIFS(I$2:I353,B$2:B353,B353)-SUMIFS(K$2:K353,B$2:B353,B353),2))</f>
        <v/>
      </c>
      <c r="N353" s="10">
        <f>IF(L353="","",IF(L353&gt;0,ROUND(M353/L353,4),""))</f>
        <v/>
      </c>
    </row>
    <row r="354">
      <c r="A354" s="5" t="n"/>
      <c r="B354" s="6" t="n"/>
      <c r="C354" s="6" t="n"/>
      <c r="D354" s="6" t="n"/>
      <c r="E354" s="6" t="n"/>
      <c r="F354" s="7" t="n"/>
      <c r="G354" s="8">
        <f>IF(OR(B354="",E354=""),"",IF(C354="Entrada",E354,0))</f>
        <v/>
      </c>
      <c r="H354" s="8">
        <f>IF(OR(B354="",E354=""),"",IF(C354="Salida",E354,0))</f>
        <v/>
      </c>
      <c r="I354" s="9">
        <f>IF(G354="","",G354*IF(F354="",0,F354))</f>
        <v/>
      </c>
      <c r="J354" s="10">
        <f>IF(OR(H354="",H354=0),"",IFERROR(ROUND((SUMIFS(I$1:I353,B$1:B353,B354)-SUMIFS(K$1:K353,B$1:B353,B354))/(SUMIFS(G$1:G353,B$1:B353,B354)-SUMIFS(H$1:H353,B$1:B353,B354)),4),0))</f>
        <v/>
      </c>
      <c r="K354" s="9">
        <f>IF(H354="","",IF(H354=0,0,ROUND(H354*J354,2)))</f>
        <v/>
      </c>
      <c r="L354" s="8">
        <f>IF(OR(B354="",E354=""),"",SUMIFS(G$2:G354,B$2:B354,B354)-SUMIFS(H$2:H354,B$2:B354,B354))</f>
        <v/>
      </c>
      <c r="M354" s="9">
        <f>IF(L354="","",ROUND(SUMIFS(I$2:I354,B$2:B354,B354)-SUMIFS(K$2:K354,B$2:B354,B354),2))</f>
        <v/>
      </c>
      <c r="N354" s="10">
        <f>IF(L354="","",IF(L354&gt;0,ROUND(M354/L354,4),""))</f>
        <v/>
      </c>
    </row>
    <row r="355">
      <c r="A355" s="5" t="n"/>
      <c r="B355" s="6" t="n"/>
      <c r="C355" s="6" t="n"/>
      <c r="D355" s="6" t="n"/>
      <c r="E355" s="6" t="n"/>
      <c r="F355" s="7" t="n"/>
      <c r="G355" s="8">
        <f>IF(OR(B355="",E355=""),"",IF(C355="Entrada",E355,0))</f>
        <v/>
      </c>
      <c r="H355" s="8">
        <f>IF(OR(B355="",E355=""),"",IF(C355="Salida",E355,0))</f>
        <v/>
      </c>
      <c r="I355" s="9">
        <f>IF(G355="","",G355*IF(F355="",0,F355))</f>
        <v/>
      </c>
      <c r="J355" s="10">
        <f>IF(OR(H355="",H355=0),"",IFERROR(ROUND((SUMIFS(I$1:I354,B$1:B354,B355)-SUMIFS(K$1:K354,B$1:B354,B355))/(SUMIFS(G$1:G354,B$1:B354,B355)-SUMIFS(H$1:H354,B$1:B354,B355)),4),0))</f>
        <v/>
      </c>
      <c r="K355" s="9">
        <f>IF(H355="","",IF(H355=0,0,ROUND(H355*J355,2)))</f>
        <v/>
      </c>
      <c r="L355" s="8">
        <f>IF(OR(B355="",E355=""),"",SUMIFS(G$2:G355,B$2:B355,B355)-SUMIFS(H$2:H355,B$2:B355,B355))</f>
        <v/>
      </c>
      <c r="M355" s="9">
        <f>IF(L355="","",ROUND(SUMIFS(I$2:I355,B$2:B355,B355)-SUMIFS(K$2:K355,B$2:B355,B355),2))</f>
        <v/>
      </c>
      <c r="N355" s="10">
        <f>IF(L355="","",IF(L355&gt;0,ROUND(M355/L355,4),""))</f>
        <v/>
      </c>
    </row>
    <row r="356">
      <c r="A356" s="5" t="n"/>
      <c r="B356" s="6" t="n"/>
      <c r="C356" s="6" t="n"/>
      <c r="D356" s="6" t="n"/>
      <c r="E356" s="6" t="n"/>
      <c r="F356" s="7" t="n"/>
      <c r="G356" s="8">
        <f>IF(OR(B356="",E356=""),"",IF(C356="Entrada",E356,0))</f>
        <v/>
      </c>
      <c r="H356" s="8">
        <f>IF(OR(B356="",E356=""),"",IF(C356="Salida",E356,0))</f>
        <v/>
      </c>
      <c r="I356" s="9">
        <f>IF(G356="","",G356*IF(F356="",0,F356))</f>
        <v/>
      </c>
      <c r="J356" s="10">
        <f>IF(OR(H356="",H356=0),"",IFERROR(ROUND((SUMIFS(I$1:I355,B$1:B355,B356)-SUMIFS(K$1:K355,B$1:B355,B356))/(SUMIFS(G$1:G355,B$1:B355,B356)-SUMIFS(H$1:H355,B$1:B355,B356)),4),0))</f>
        <v/>
      </c>
      <c r="K356" s="9">
        <f>IF(H356="","",IF(H356=0,0,ROUND(H356*J356,2)))</f>
        <v/>
      </c>
      <c r="L356" s="8">
        <f>IF(OR(B356="",E356=""),"",SUMIFS(G$2:G356,B$2:B356,B356)-SUMIFS(H$2:H356,B$2:B356,B356))</f>
        <v/>
      </c>
      <c r="M356" s="9">
        <f>IF(L356="","",ROUND(SUMIFS(I$2:I356,B$2:B356,B356)-SUMIFS(K$2:K356,B$2:B356,B356),2))</f>
        <v/>
      </c>
      <c r="N356" s="10">
        <f>IF(L356="","",IF(L356&gt;0,ROUND(M356/L356,4),""))</f>
        <v/>
      </c>
    </row>
    <row r="357">
      <c r="A357" s="5" t="n"/>
      <c r="B357" s="6" t="n"/>
      <c r="C357" s="6" t="n"/>
      <c r="D357" s="6" t="n"/>
      <c r="E357" s="6" t="n"/>
      <c r="F357" s="7" t="n"/>
      <c r="G357" s="8">
        <f>IF(OR(B357="",E357=""),"",IF(C357="Entrada",E357,0))</f>
        <v/>
      </c>
      <c r="H357" s="8">
        <f>IF(OR(B357="",E357=""),"",IF(C357="Salida",E357,0))</f>
        <v/>
      </c>
      <c r="I357" s="9">
        <f>IF(G357="","",G357*IF(F357="",0,F357))</f>
        <v/>
      </c>
      <c r="J357" s="10">
        <f>IF(OR(H357="",H357=0),"",IFERROR(ROUND((SUMIFS(I$1:I356,B$1:B356,B357)-SUMIFS(K$1:K356,B$1:B356,B357))/(SUMIFS(G$1:G356,B$1:B356,B357)-SUMIFS(H$1:H356,B$1:B356,B357)),4),0))</f>
        <v/>
      </c>
      <c r="K357" s="9">
        <f>IF(H357="","",IF(H357=0,0,ROUND(H357*J357,2)))</f>
        <v/>
      </c>
      <c r="L357" s="8">
        <f>IF(OR(B357="",E357=""),"",SUMIFS(G$2:G357,B$2:B357,B357)-SUMIFS(H$2:H357,B$2:B357,B357))</f>
        <v/>
      </c>
      <c r="M357" s="9">
        <f>IF(L357="","",ROUND(SUMIFS(I$2:I357,B$2:B357,B357)-SUMIFS(K$2:K357,B$2:B357,B357),2))</f>
        <v/>
      </c>
      <c r="N357" s="10">
        <f>IF(L357="","",IF(L357&gt;0,ROUND(M357/L357,4),""))</f>
        <v/>
      </c>
    </row>
    <row r="358">
      <c r="A358" s="5" t="n"/>
      <c r="B358" s="6" t="n"/>
      <c r="C358" s="6" t="n"/>
      <c r="D358" s="6" t="n"/>
      <c r="E358" s="6" t="n"/>
      <c r="F358" s="7" t="n"/>
      <c r="G358" s="8">
        <f>IF(OR(B358="",E358=""),"",IF(C358="Entrada",E358,0))</f>
        <v/>
      </c>
      <c r="H358" s="8">
        <f>IF(OR(B358="",E358=""),"",IF(C358="Salida",E358,0))</f>
        <v/>
      </c>
      <c r="I358" s="9">
        <f>IF(G358="","",G358*IF(F358="",0,F358))</f>
        <v/>
      </c>
      <c r="J358" s="10">
        <f>IF(OR(H358="",H358=0),"",IFERROR(ROUND((SUMIFS(I$1:I357,B$1:B357,B358)-SUMIFS(K$1:K357,B$1:B357,B358))/(SUMIFS(G$1:G357,B$1:B357,B358)-SUMIFS(H$1:H357,B$1:B357,B358)),4),0))</f>
        <v/>
      </c>
      <c r="K358" s="9">
        <f>IF(H358="","",IF(H358=0,0,ROUND(H358*J358,2)))</f>
        <v/>
      </c>
      <c r="L358" s="8">
        <f>IF(OR(B358="",E358=""),"",SUMIFS(G$2:G358,B$2:B358,B358)-SUMIFS(H$2:H358,B$2:B358,B358))</f>
        <v/>
      </c>
      <c r="M358" s="9">
        <f>IF(L358="","",ROUND(SUMIFS(I$2:I358,B$2:B358,B358)-SUMIFS(K$2:K358,B$2:B358,B358),2))</f>
        <v/>
      </c>
      <c r="N358" s="10">
        <f>IF(L358="","",IF(L358&gt;0,ROUND(M358/L358,4),""))</f>
        <v/>
      </c>
    </row>
    <row r="359">
      <c r="A359" s="5" t="n"/>
      <c r="B359" s="6" t="n"/>
      <c r="C359" s="6" t="n"/>
      <c r="D359" s="6" t="n"/>
      <c r="E359" s="6" t="n"/>
      <c r="F359" s="7" t="n"/>
      <c r="G359" s="8">
        <f>IF(OR(B359="",E359=""),"",IF(C359="Entrada",E359,0))</f>
        <v/>
      </c>
      <c r="H359" s="8">
        <f>IF(OR(B359="",E359=""),"",IF(C359="Salida",E359,0))</f>
        <v/>
      </c>
      <c r="I359" s="9">
        <f>IF(G359="","",G359*IF(F359="",0,F359))</f>
        <v/>
      </c>
      <c r="J359" s="10">
        <f>IF(OR(H359="",H359=0),"",IFERROR(ROUND((SUMIFS(I$1:I358,B$1:B358,B359)-SUMIFS(K$1:K358,B$1:B358,B359))/(SUMIFS(G$1:G358,B$1:B358,B359)-SUMIFS(H$1:H358,B$1:B358,B359)),4),0))</f>
        <v/>
      </c>
      <c r="K359" s="9">
        <f>IF(H359="","",IF(H359=0,0,ROUND(H359*J359,2)))</f>
        <v/>
      </c>
      <c r="L359" s="8">
        <f>IF(OR(B359="",E359=""),"",SUMIFS(G$2:G359,B$2:B359,B359)-SUMIFS(H$2:H359,B$2:B359,B359))</f>
        <v/>
      </c>
      <c r="M359" s="9">
        <f>IF(L359="","",ROUND(SUMIFS(I$2:I359,B$2:B359,B359)-SUMIFS(K$2:K359,B$2:B359,B359),2))</f>
        <v/>
      </c>
      <c r="N359" s="10">
        <f>IF(L359="","",IF(L359&gt;0,ROUND(M359/L359,4),""))</f>
        <v/>
      </c>
    </row>
    <row r="360">
      <c r="A360" s="5" t="n"/>
      <c r="B360" s="6" t="n"/>
      <c r="C360" s="6" t="n"/>
      <c r="D360" s="6" t="n"/>
      <c r="E360" s="6" t="n"/>
      <c r="F360" s="7" t="n"/>
      <c r="G360" s="8">
        <f>IF(OR(B360="",E360=""),"",IF(C360="Entrada",E360,0))</f>
        <v/>
      </c>
      <c r="H360" s="8">
        <f>IF(OR(B360="",E360=""),"",IF(C360="Salida",E360,0))</f>
        <v/>
      </c>
      <c r="I360" s="9">
        <f>IF(G360="","",G360*IF(F360="",0,F360))</f>
        <v/>
      </c>
      <c r="J360" s="10">
        <f>IF(OR(H360="",H360=0),"",IFERROR(ROUND((SUMIFS(I$1:I359,B$1:B359,B360)-SUMIFS(K$1:K359,B$1:B359,B360))/(SUMIFS(G$1:G359,B$1:B359,B360)-SUMIFS(H$1:H359,B$1:B359,B360)),4),0))</f>
        <v/>
      </c>
      <c r="K360" s="9">
        <f>IF(H360="","",IF(H360=0,0,ROUND(H360*J360,2)))</f>
        <v/>
      </c>
      <c r="L360" s="8">
        <f>IF(OR(B360="",E360=""),"",SUMIFS(G$2:G360,B$2:B360,B360)-SUMIFS(H$2:H360,B$2:B360,B360))</f>
        <v/>
      </c>
      <c r="M360" s="9">
        <f>IF(L360="","",ROUND(SUMIFS(I$2:I360,B$2:B360,B360)-SUMIFS(K$2:K360,B$2:B360,B360),2))</f>
        <v/>
      </c>
      <c r="N360" s="10">
        <f>IF(L360="","",IF(L360&gt;0,ROUND(M360/L360,4),""))</f>
        <v/>
      </c>
    </row>
    <row r="361">
      <c r="A361" s="5" t="n"/>
      <c r="B361" s="6" t="n"/>
      <c r="C361" s="6" t="n"/>
      <c r="D361" s="6" t="n"/>
      <c r="E361" s="6" t="n"/>
      <c r="F361" s="7" t="n"/>
      <c r="G361" s="8">
        <f>IF(OR(B361="",E361=""),"",IF(C361="Entrada",E361,0))</f>
        <v/>
      </c>
      <c r="H361" s="8">
        <f>IF(OR(B361="",E361=""),"",IF(C361="Salida",E361,0))</f>
        <v/>
      </c>
      <c r="I361" s="9">
        <f>IF(G361="","",G361*IF(F361="",0,F361))</f>
        <v/>
      </c>
      <c r="J361" s="10">
        <f>IF(OR(H361="",H361=0),"",IFERROR(ROUND((SUMIFS(I$1:I360,B$1:B360,B361)-SUMIFS(K$1:K360,B$1:B360,B361))/(SUMIFS(G$1:G360,B$1:B360,B361)-SUMIFS(H$1:H360,B$1:B360,B361)),4),0))</f>
        <v/>
      </c>
      <c r="K361" s="9">
        <f>IF(H361="","",IF(H361=0,0,ROUND(H361*J361,2)))</f>
        <v/>
      </c>
      <c r="L361" s="8">
        <f>IF(OR(B361="",E361=""),"",SUMIFS(G$2:G361,B$2:B361,B361)-SUMIFS(H$2:H361,B$2:B361,B361))</f>
        <v/>
      </c>
      <c r="M361" s="9">
        <f>IF(L361="","",ROUND(SUMIFS(I$2:I361,B$2:B361,B361)-SUMIFS(K$2:K361,B$2:B361,B361),2))</f>
        <v/>
      </c>
      <c r="N361" s="10">
        <f>IF(L361="","",IF(L361&gt;0,ROUND(M361/L361,4),""))</f>
        <v/>
      </c>
    </row>
    <row r="362">
      <c r="A362" s="5" t="n"/>
      <c r="B362" s="6" t="n"/>
      <c r="C362" s="6" t="n"/>
      <c r="D362" s="6" t="n"/>
      <c r="E362" s="6" t="n"/>
      <c r="F362" s="7" t="n"/>
      <c r="G362" s="8">
        <f>IF(OR(B362="",E362=""),"",IF(C362="Entrada",E362,0))</f>
        <v/>
      </c>
      <c r="H362" s="8">
        <f>IF(OR(B362="",E362=""),"",IF(C362="Salida",E362,0))</f>
        <v/>
      </c>
      <c r="I362" s="9">
        <f>IF(G362="","",G362*IF(F362="",0,F362))</f>
        <v/>
      </c>
      <c r="J362" s="10">
        <f>IF(OR(H362="",H362=0),"",IFERROR(ROUND((SUMIFS(I$1:I361,B$1:B361,B362)-SUMIFS(K$1:K361,B$1:B361,B362))/(SUMIFS(G$1:G361,B$1:B361,B362)-SUMIFS(H$1:H361,B$1:B361,B362)),4),0))</f>
        <v/>
      </c>
      <c r="K362" s="9">
        <f>IF(H362="","",IF(H362=0,0,ROUND(H362*J362,2)))</f>
        <v/>
      </c>
      <c r="L362" s="8">
        <f>IF(OR(B362="",E362=""),"",SUMIFS(G$2:G362,B$2:B362,B362)-SUMIFS(H$2:H362,B$2:B362,B362))</f>
        <v/>
      </c>
      <c r="M362" s="9">
        <f>IF(L362="","",ROUND(SUMIFS(I$2:I362,B$2:B362,B362)-SUMIFS(K$2:K362,B$2:B362,B362),2))</f>
        <v/>
      </c>
      <c r="N362" s="10">
        <f>IF(L362="","",IF(L362&gt;0,ROUND(M362/L362,4),""))</f>
        <v/>
      </c>
    </row>
    <row r="363">
      <c r="A363" s="5" t="n"/>
      <c r="B363" s="6" t="n"/>
      <c r="C363" s="6" t="n"/>
      <c r="D363" s="6" t="n"/>
      <c r="E363" s="6" t="n"/>
      <c r="F363" s="7" t="n"/>
      <c r="G363" s="8">
        <f>IF(OR(B363="",E363=""),"",IF(C363="Entrada",E363,0))</f>
        <v/>
      </c>
      <c r="H363" s="8">
        <f>IF(OR(B363="",E363=""),"",IF(C363="Salida",E363,0))</f>
        <v/>
      </c>
      <c r="I363" s="9">
        <f>IF(G363="","",G363*IF(F363="",0,F363))</f>
        <v/>
      </c>
      <c r="J363" s="10">
        <f>IF(OR(H363="",H363=0),"",IFERROR(ROUND((SUMIFS(I$1:I362,B$1:B362,B363)-SUMIFS(K$1:K362,B$1:B362,B363))/(SUMIFS(G$1:G362,B$1:B362,B363)-SUMIFS(H$1:H362,B$1:B362,B363)),4),0))</f>
        <v/>
      </c>
      <c r="K363" s="9">
        <f>IF(H363="","",IF(H363=0,0,ROUND(H363*J363,2)))</f>
        <v/>
      </c>
      <c r="L363" s="8">
        <f>IF(OR(B363="",E363=""),"",SUMIFS(G$2:G363,B$2:B363,B363)-SUMIFS(H$2:H363,B$2:B363,B363))</f>
        <v/>
      </c>
      <c r="M363" s="9">
        <f>IF(L363="","",ROUND(SUMIFS(I$2:I363,B$2:B363,B363)-SUMIFS(K$2:K363,B$2:B363,B363),2))</f>
        <v/>
      </c>
      <c r="N363" s="10">
        <f>IF(L363="","",IF(L363&gt;0,ROUND(M363/L363,4),""))</f>
        <v/>
      </c>
    </row>
    <row r="364">
      <c r="A364" s="5" t="n"/>
      <c r="B364" s="6" t="n"/>
      <c r="C364" s="6" t="n"/>
      <c r="D364" s="6" t="n"/>
      <c r="E364" s="6" t="n"/>
      <c r="F364" s="7" t="n"/>
      <c r="G364" s="8">
        <f>IF(OR(B364="",E364=""),"",IF(C364="Entrada",E364,0))</f>
        <v/>
      </c>
      <c r="H364" s="8">
        <f>IF(OR(B364="",E364=""),"",IF(C364="Salida",E364,0))</f>
        <v/>
      </c>
      <c r="I364" s="9">
        <f>IF(G364="","",G364*IF(F364="",0,F364))</f>
        <v/>
      </c>
      <c r="J364" s="10">
        <f>IF(OR(H364="",H364=0),"",IFERROR(ROUND((SUMIFS(I$1:I363,B$1:B363,B364)-SUMIFS(K$1:K363,B$1:B363,B364))/(SUMIFS(G$1:G363,B$1:B363,B364)-SUMIFS(H$1:H363,B$1:B363,B364)),4),0))</f>
        <v/>
      </c>
      <c r="K364" s="9">
        <f>IF(H364="","",IF(H364=0,0,ROUND(H364*J364,2)))</f>
        <v/>
      </c>
      <c r="L364" s="8">
        <f>IF(OR(B364="",E364=""),"",SUMIFS(G$2:G364,B$2:B364,B364)-SUMIFS(H$2:H364,B$2:B364,B364))</f>
        <v/>
      </c>
      <c r="M364" s="9">
        <f>IF(L364="","",ROUND(SUMIFS(I$2:I364,B$2:B364,B364)-SUMIFS(K$2:K364,B$2:B364,B364),2))</f>
        <v/>
      </c>
      <c r="N364" s="10">
        <f>IF(L364="","",IF(L364&gt;0,ROUND(M364/L364,4),""))</f>
        <v/>
      </c>
    </row>
    <row r="365">
      <c r="A365" s="5" t="n"/>
      <c r="B365" s="6" t="n"/>
      <c r="C365" s="6" t="n"/>
      <c r="D365" s="6" t="n"/>
      <c r="E365" s="6" t="n"/>
      <c r="F365" s="7" t="n"/>
      <c r="G365" s="8">
        <f>IF(OR(B365="",E365=""),"",IF(C365="Entrada",E365,0))</f>
        <v/>
      </c>
      <c r="H365" s="8">
        <f>IF(OR(B365="",E365=""),"",IF(C365="Salida",E365,0))</f>
        <v/>
      </c>
      <c r="I365" s="9">
        <f>IF(G365="","",G365*IF(F365="",0,F365))</f>
        <v/>
      </c>
      <c r="J365" s="10">
        <f>IF(OR(H365="",H365=0),"",IFERROR(ROUND((SUMIFS(I$1:I364,B$1:B364,B365)-SUMIFS(K$1:K364,B$1:B364,B365))/(SUMIFS(G$1:G364,B$1:B364,B365)-SUMIFS(H$1:H364,B$1:B364,B365)),4),0))</f>
        <v/>
      </c>
      <c r="K365" s="9">
        <f>IF(H365="","",IF(H365=0,0,ROUND(H365*J365,2)))</f>
        <v/>
      </c>
      <c r="L365" s="8">
        <f>IF(OR(B365="",E365=""),"",SUMIFS(G$2:G365,B$2:B365,B365)-SUMIFS(H$2:H365,B$2:B365,B365))</f>
        <v/>
      </c>
      <c r="M365" s="9">
        <f>IF(L365="","",ROUND(SUMIFS(I$2:I365,B$2:B365,B365)-SUMIFS(K$2:K365,B$2:B365,B365),2))</f>
        <v/>
      </c>
      <c r="N365" s="10">
        <f>IF(L365="","",IF(L365&gt;0,ROUND(M365/L365,4),""))</f>
        <v/>
      </c>
    </row>
    <row r="366">
      <c r="A366" s="5" t="n"/>
      <c r="B366" s="6" t="n"/>
      <c r="C366" s="6" t="n"/>
      <c r="D366" s="6" t="n"/>
      <c r="E366" s="6" t="n"/>
      <c r="F366" s="7" t="n"/>
      <c r="G366" s="8">
        <f>IF(OR(B366="",E366=""),"",IF(C366="Entrada",E366,0))</f>
        <v/>
      </c>
      <c r="H366" s="8">
        <f>IF(OR(B366="",E366=""),"",IF(C366="Salida",E366,0))</f>
        <v/>
      </c>
      <c r="I366" s="9">
        <f>IF(G366="","",G366*IF(F366="",0,F366))</f>
        <v/>
      </c>
      <c r="J366" s="10">
        <f>IF(OR(H366="",H366=0),"",IFERROR(ROUND((SUMIFS(I$1:I365,B$1:B365,B366)-SUMIFS(K$1:K365,B$1:B365,B366))/(SUMIFS(G$1:G365,B$1:B365,B366)-SUMIFS(H$1:H365,B$1:B365,B366)),4),0))</f>
        <v/>
      </c>
      <c r="K366" s="9">
        <f>IF(H366="","",IF(H366=0,0,ROUND(H366*J366,2)))</f>
        <v/>
      </c>
      <c r="L366" s="8">
        <f>IF(OR(B366="",E366=""),"",SUMIFS(G$2:G366,B$2:B366,B366)-SUMIFS(H$2:H366,B$2:B366,B366))</f>
        <v/>
      </c>
      <c r="M366" s="9">
        <f>IF(L366="","",ROUND(SUMIFS(I$2:I366,B$2:B366,B366)-SUMIFS(K$2:K366,B$2:B366,B366),2))</f>
        <v/>
      </c>
      <c r="N366" s="10">
        <f>IF(L366="","",IF(L366&gt;0,ROUND(M366/L366,4),""))</f>
        <v/>
      </c>
    </row>
    <row r="367">
      <c r="A367" s="5" t="n"/>
      <c r="B367" s="6" t="n"/>
      <c r="C367" s="6" t="n"/>
      <c r="D367" s="6" t="n"/>
      <c r="E367" s="6" t="n"/>
      <c r="F367" s="7" t="n"/>
      <c r="G367" s="8">
        <f>IF(OR(B367="",E367=""),"",IF(C367="Entrada",E367,0))</f>
        <v/>
      </c>
      <c r="H367" s="8">
        <f>IF(OR(B367="",E367=""),"",IF(C367="Salida",E367,0))</f>
        <v/>
      </c>
      <c r="I367" s="9">
        <f>IF(G367="","",G367*IF(F367="",0,F367))</f>
        <v/>
      </c>
      <c r="J367" s="10">
        <f>IF(OR(H367="",H367=0),"",IFERROR(ROUND((SUMIFS(I$1:I366,B$1:B366,B367)-SUMIFS(K$1:K366,B$1:B366,B367))/(SUMIFS(G$1:G366,B$1:B366,B367)-SUMIFS(H$1:H366,B$1:B366,B367)),4),0))</f>
        <v/>
      </c>
      <c r="K367" s="9">
        <f>IF(H367="","",IF(H367=0,0,ROUND(H367*J367,2)))</f>
        <v/>
      </c>
      <c r="L367" s="8">
        <f>IF(OR(B367="",E367=""),"",SUMIFS(G$2:G367,B$2:B367,B367)-SUMIFS(H$2:H367,B$2:B367,B367))</f>
        <v/>
      </c>
      <c r="M367" s="9">
        <f>IF(L367="","",ROUND(SUMIFS(I$2:I367,B$2:B367,B367)-SUMIFS(K$2:K367,B$2:B367,B367),2))</f>
        <v/>
      </c>
      <c r="N367" s="10">
        <f>IF(L367="","",IF(L367&gt;0,ROUND(M367/L367,4),""))</f>
        <v/>
      </c>
    </row>
    <row r="368">
      <c r="A368" s="5" t="n"/>
      <c r="B368" s="6" t="n"/>
      <c r="C368" s="6" t="n"/>
      <c r="D368" s="6" t="n"/>
      <c r="E368" s="6" t="n"/>
      <c r="F368" s="7" t="n"/>
      <c r="G368" s="8">
        <f>IF(OR(B368="",E368=""),"",IF(C368="Entrada",E368,0))</f>
        <v/>
      </c>
      <c r="H368" s="8">
        <f>IF(OR(B368="",E368=""),"",IF(C368="Salida",E368,0))</f>
        <v/>
      </c>
      <c r="I368" s="9">
        <f>IF(G368="","",G368*IF(F368="",0,F368))</f>
        <v/>
      </c>
      <c r="J368" s="10">
        <f>IF(OR(H368="",H368=0),"",IFERROR(ROUND((SUMIFS(I$1:I367,B$1:B367,B368)-SUMIFS(K$1:K367,B$1:B367,B368))/(SUMIFS(G$1:G367,B$1:B367,B368)-SUMIFS(H$1:H367,B$1:B367,B368)),4),0))</f>
        <v/>
      </c>
      <c r="K368" s="9">
        <f>IF(H368="","",IF(H368=0,0,ROUND(H368*J368,2)))</f>
        <v/>
      </c>
      <c r="L368" s="8">
        <f>IF(OR(B368="",E368=""),"",SUMIFS(G$2:G368,B$2:B368,B368)-SUMIFS(H$2:H368,B$2:B368,B368))</f>
        <v/>
      </c>
      <c r="M368" s="9">
        <f>IF(L368="","",ROUND(SUMIFS(I$2:I368,B$2:B368,B368)-SUMIFS(K$2:K368,B$2:B368,B368),2))</f>
        <v/>
      </c>
      <c r="N368" s="10">
        <f>IF(L368="","",IF(L368&gt;0,ROUND(M368/L368,4),""))</f>
        <v/>
      </c>
    </row>
    <row r="369">
      <c r="A369" s="5" t="n"/>
      <c r="B369" s="6" t="n"/>
      <c r="C369" s="6" t="n"/>
      <c r="D369" s="6" t="n"/>
      <c r="E369" s="6" t="n"/>
      <c r="F369" s="7" t="n"/>
      <c r="G369" s="8">
        <f>IF(OR(B369="",E369=""),"",IF(C369="Entrada",E369,0))</f>
        <v/>
      </c>
      <c r="H369" s="8">
        <f>IF(OR(B369="",E369=""),"",IF(C369="Salida",E369,0))</f>
        <v/>
      </c>
      <c r="I369" s="9">
        <f>IF(G369="","",G369*IF(F369="",0,F369))</f>
        <v/>
      </c>
      <c r="J369" s="10">
        <f>IF(OR(H369="",H369=0),"",IFERROR(ROUND((SUMIFS(I$1:I368,B$1:B368,B369)-SUMIFS(K$1:K368,B$1:B368,B369))/(SUMIFS(G$1:G368,B$1:B368,B369)-SUMIFS(H$1:H368,B$1:B368,B369)),4),0))</f>
        <v/>
      </c>
      <c r="K369" s="9">
        <f>IF(H369="","",IF(H369=0,0,ROUND(H369*J369,2)))</f>
        <v/>
      </c>
      <c r="L369" s="8">
        <f>IF(OR(B369="",E369=""),"",SUMIFS(G$2:G369,B$2:B369,B369)-SUMIFS(H$2:H369,B$2:B369,B369))</f>
        <v/>
      </c>
      <c r="M369" s="9">
        <f>IF(L369="","",ROUND(SUMIFS(I$2:I369,B$2:B369,B369)-SUMIFS(K$2:K369,B$2:B369,B369),2))</f>
        <v/>
      </c>
      <c r="N369" s="10">
        <f>IF(L369="","",IF(L369&gt;0,ROUND(M369/L369,4),""))</f>
        <v/>
      </c>
    </row>
    <row r="370">
      <c r="A370" s="5" t="n"/>
      <c r="B370" s="6" t="n"/>
      <c r="C370" s="6" t="n"/>
      <c r="D370" s="6" t="n"/>
      <c r="E370" s="6" t="n"/>
      <c r="F370" s="7" t="n"/>
      <c r="G370" s="8">
        <f>IF(OR(B370="",E370=""),"",IF(C370="Entrada",E370,0))</f>
        <v/>
      </c>
      <c r="H370" s="8">
        <f>IF(OR(B370="",E370=""),"",IF(C370="Salida",E370,0))</f>
        <v/>
      </c>
      <c r="I370" s="9">
        <f>IF(G370="","",G370*IF(F370="",0,F370))</f>
        <v/>
      </c>
      <c r="J370" s="10">
        <f>IF(OR(H370="",H370=0),"",IFERROR(ROUND((SUMIFS(I$1:I369,B$1:B369,B370)-SUMIFS(K$1:K369,B$1:B369,B370))/(SUMIFS(G$1:G369,B$1:B369,B370)-SUMIFS(H$1:H369,B$1:B369,B370)),4),0))</f>
        <v/>
      </c>
      <c r="K370" s="9">
        <f>IF(H370="","",IF(H370=0,0,ROUND(H370*J370,2)))</f>
        <v/>
      </c>
      <c r="L370" s="8">
        <f>IF(OR(B370="",E370=""),"",SUMIFS(G$2:G370,B$2:B370,B370)-SUMIFS(H$2:H370,B$2:B370,B370))</f>
        <v/>
      </c>
      <c r="M370" s="9">
        <f>IF(L370="","",ROUND(SUMIFS(I$2:I370,B$2:B370,B370)-SUMIFS(K$2:K370,B$2:B370,B370),2))</f>
        <v/>
      </c>
      <c r="N370" s="10">
        <f>IF(L370="","",IF(L370&gt;0,ROUND(M370/L370,4),""))</f>
        <v/>
      </c>
    </row>
    <row r="371">
      <c r="A371" s="5" t="n"/>
      <c r="B371" s="6" t="n"/>
      <c r="C371" s="6" t="n"/>
      <c r="D371" s="6" t="n"/>
      <c r="E371" s="6" t="n"/>
      <c r="F371" s="7" t="n"/>
      <c r="G371" s="8">
        <f>IF(OR(B371="",E371=""),"",IF(C371="Entrada",E371,0))</f>
        <v/>
      </c>
      <c r="H371" s="8">
        <f>IF(OR(B371="",E371=""),"",IF(C371="Salida",E371,0))</f>
        <v/>
      </c>
      <c r="I371" s="9">
        <f>IF(G371="","",G371*IF(F371="",0,F371))</f>
        <v/>
      </c>
      <c r="J371" s="10">
        <f>IF(OR(H371="",H371=0),"",IFERROR(ROUND((SUMIFS(I$1:I370,B$1:B370,B371)-SUMIFS(K$1:K370,B$1:B370,B371))/(SUMIFS(G$1:G370,B$1:B370,B371)-SUMIFS(H$1:H370,B$1:B370,B371)),4),0))</f>
        <v/>
      </c>
      <c r="K371" s="9">
        <f>IF(H371="","",IF(H371=0,0,ROUND(H371*J371,2)))</f>
        <v/>
      </c>
      <c r="L371" s="8">
        <f>IF(OR(B371="",E371=""),"",SUMIFS(G$2:G371,B$2:B371,B371)-SUMIFS(H$2:H371,B$2:B371,B371))</f>
        <v/>
      </c>
      <c r="M371" s="9">
        <f>IF(L371="","",ROUND(SUMIFS(I$2:I371,B$2:B371,B371)-SUMIFS(K$2:K371,B$2:B371,B371),2))</f>
        <v/>
      </c>
      <c r="N371" s="10">
        <f>IF(L371="","",IF(L371&gt;0,ROUND(M371/L371,4),""))</f>
        <v/>
      </c>
    </row>
    <row r="372">
      <c r="A372" s="5" t="n"/>
      <c r="B372" s="6" t="n"/>
      <c r="C372" s="6" t="n"/>
      <c r="D372" s="6" t="n"/>
      <c r="E372" s="6" t="n"/>
      <c r="F372" s="7" t="n"/>
      <c r="G372" s="8">
        <f>IF(OR(B372="",E372=""),"",IF(C372="Entrada",E372,0))</f>
        <v/>
      </c>
      <c r="H372" s="8">
        <f>IF(OR(B372="",E372=""),"",IF(C372="Salida",E372,0))</f>
        <v/>
      </c>
      <c r="I372" s="9">
        <f>IF(G372="","",G372*IF(F372="",0,F372))</f>
        <v/>
      </c>
      <c r="J372" s="10">
        <f>IF(OR(H372="",H372=0),"",IFERROR(ROUND((SUMIFS(I$1:I371,B$1:B371,B372)-SUMIFS(K$1:K371,B$1:B371,B372))/(SUMIFS(G$1:G371,B$1:B371,B372)-SUMIFS(H$1:H371,B$1:B371,B372)),4),0))</f>
        <v/>
      </c>
      <c r="K372" s="9">
        <f>IF(H372="","",IF(H372=0,0,ROUND(H372*J372,2)))</f>
        <v/>
      </c>
      <c r="L372" s="8">
        <f>IF(OR(B372="",E372=""),"",SUMIFS(G$2:G372,B$2:B372,B372)-SUMIFS(H$2:H372,B$2:B372,B372))</f>
        <v/>
      </c>
      <c r="M372" s="9">
        <f>IF(L372="","",ROUND(SUMIFS(I$2:I372,B$2:B372,B372)-SUMIFS(K$2:K372,B$2:B372,B372),2))</f>
        <v/>
      </c>
      <c r="N372" s="10">
        <f>IF(L372="","",IF(L372&gt;0,ROUND(M372/L372,4),""))</f>
        <v/>
      </c>
    </row>
    <row r="373">
      <c r="A373" s="5" t="n"/>
      <c r="B373" s="6" t="n"/>
      <c r="C373" s="6" t="n"/>
      <c r="D373" s="6" t="n"/>
      <c r="E373" s="6" t="n"/>
      <c r="F373" s="7" t="n"/>
      <c r="G373" s="8">
        <f>IF(OR(B373="",E373=""),"",IF(C373="Entrada",E373,0))</f>
        <v/>
      </c>
      <c r="H373" s="8">
        <f>IF(OR(B373="",E373=""),"",IF(C373="Salida",E373,0))</f>
        <v/>
      </c>
      <c r="I373" s="9">
        <f>IF(G373="","",G373*IF(F373="",0,F373))</f>
        <v/>
      </c>
      <c r="J373" s="10">
        <f>IF(OR(H373="",H373=0),"",IFERROR(ROUND((SUMIFS(I$1:I372,B$1:B372,B373)-SUMIFS(K$1:K372,B$1:B372,B373))/(SUMIFS(G$1:G372,B$1:B372,B373)-SUMIFS(H$1:H372,B$1:B372,B373)),4),0))</f>
        <v/>
      </c>
      <c r="K373" s="9">
        <f>IF(H373="","",IF(H373=0,0,ROUND(H373*J373,2)))</f>
        <v/>
      </c>
      <c r="L373" s="8">
        <f>IF(OR(B373="",E373=""),"",SUMIFS(G$2:G373,B$2:B373,B373)-SUMIFS(H$2:H373,B$2:B373,B373))</f>
        <v/>
      </c>
      <c r="M373" s="9">
        <f>IF(L373="","",ROUND(SUMIFS(I$2:I373,B$2:B373,B373)-SUMIFS(K$2:K373,B$2:B373,B373),2))</f>
        <v/>
      </c>
      <c r="N373" s="10">
        <f>IF(L373="","",IF(L373&gt;0,ROUND(M373/L373,4),""))</f>
        <v/>
      </c>
    </row>
    <row r="374">
      <c r="A374" s="5" t="n"/>
      <c r="B374" s="6" t="n"/>
      <c r="C374" s="6" t="n"/>
      <c r="D374" s="6" t="n"/>
      <c r="E374" s="6" t="n"/>
      <c r="F374" s="7" t="n"/>
      <c r="G374" s="8">
        <f>IF(OR(B374="",E374=""),"",IF(C374="Entrada",E374,0))</f>
        <v/>
      </c>
      <c r="H374" s="8">
        <f>IF(OR(B374="",E374=""),"",IF(C374="Salida",E374,0))</f>
        <v/>
      </c>
      <c r="I374" s="9">
        <f>IF(G374="","",G374*IF(F374="",0,F374))</f>
        <v/>
      </c>
      <c r="J374" s="10">
        <f>IF(OR(H374="",H374=0),"",IFERROR(ROUND((SUMIFS(I$1:I373,B$1:B373,B374)-SUMIFS(K$1:K373,B$1:B373,B374))/(SUMIFS(G$1:G373,B$1:B373,B374)-SUMIFS(H$1:H373,B$1:B373,B374)),4),0))</f>
        <v/>
      </c>
      <c r="K374" s="9">
        <f>IF(H374="","",IF(H374=0,0,ROUND(H374*J374,2)))</f>
        <v/>
      </c>
      <c r="L374" s="8">
        <f>IF(OR(B374="",E374=""),"",SUMIFS(G$2:G374,B$2:B374,B374)-SUMIFS(H$2:H374,B$2:B374,B374))</f>
        <v/>
      </c>
      <c r="M374" s="9">
        <f>IF(L374="","",ROUND(SUMIFS(I$2:I374,B$2:B374,B374)-SUMIFS(K$2:K374,B$2:B374,B374),2))</f>
        <v/>
      </c>
      <c r="N374" s="10">
        <f>IF(L374="","",IF(L374&gt;0,ROUND(M374/L374,4),""))</f>
        <v/>
      </c>
    </row>
    <row r="375">
      <c r="A375" s="5" t="n"/>
      <c r="B375" s="6" t="n"/>
      <c r="C375" s="6" t="n"/>
      <c r="D375" s="6" t="n"/>
      <c r="E375" s="6" t="n"/>
      <c r="F375" s="7" t="n"/>
      <c r="G375" s="8">
        <f>IF(OR(B375="",E375=""),"",IF(C375="Entrada",E375,0))</f>
        <v/>
      </c>
      <c r="H375" s="8">
        <f>IF(OR(B375="",E375=""),"",IF(C375="Salida",E375,0))</f>
        <v/>
      </c>
      <c r="I375" s="9">
        <f>IF(G375="","",G375*IF(F375="",0,F375))</f>
        <v/>
      </c>
      <c r="J375" s="10">
        <f>IF(OR(H375="",H375=0),"",IFERROR(ROUND((SUMIFS(I$1:I374,B$1:B374,B375)-SUMIFS(K$1:K374,B$1:B374,B375))/(SUMIFS(G$1:G374,B$1:B374,B375)-SUMIFS(H$1:H374,B$1:B374,B375)),4),0))</f>
        <v/>
      </c>
      <c r="K375" s="9">
        <f>IF(H375="","",IF(H375=0,0,ROUND(H375*J375,2)))</f>
        <v/>
      </c>
      <c r="L375" s="8">
        <f>IF(OR(B375="",E375=""),"",SUMIFS(G$2:G375,B$2:B375,B375)-SUMIFS(H$2:H375,B$2:B375,B375))</f>
        <v/>
      </c>
      <c r="M375" s="9">
        <f>IF(L375="","",ROUND(SUMIFS(I$2:I375,B$2:B375,B375)-SUMIFS(K$2:K375,B$2:B375,B375),2))</f>
        <v/>
      </c>
      <c r="N375" s="10">
        <f>IF(L375="","",IF(L375&gt;0,ROUND(M375/L375,4),""))</f>
        <v/>
      </c>
    </row>
    <row r="376">
      <c r="A376" s="5" t="n"/>
      <c r="B376" s="6" t="n"/>
      <c r="C376" s="6" t="n"/>
      <c r="D376" s="6" t="n"/>
      <c r="E376" s="6" t="n"/>
      <c r="F376" s="7" t="n"/>
      <c r="G376" s="8">
        <f>IF(OR(B376="",E376=""),"",IF(C376="Entrada",E376,0))</f>
        <v/>
      </c>
      <c r="H376" s="8">
        <f>IF(OR(B376="",E376=""),"",IF(C376="Salida",E376,0))</f>
        <v/>
      </c>
      <c r="I376" s="9">
        <f>IF(G376="","",G376*IF(F376="",0,F376))</f>
        <v/>
      </c>
      <c r="J376" s="10">
        <f>IF(OR(H376="",H376=0),"",IFERROR(ROUND((SUMIFS(I$1:I375,B$1:B375,B376)-SUMIFS(K$1:K375,B$1:B375,B376))/(SUMIFS(G$1:G375,B$1:B375,B376)-SUMIFS(H$1:H375,B$1:B375,B376)),4),0))</f>
        <v/>
      </c>
      <c r="K376" s="9">
        <f>IF(H376="","",IF(H376=0,0,ROUND(H376*J376,2)))</f>
        <v/>
      </c>
      <c r="L376" s="8">
        <f>IF(OR(B376="",E376=""),"",SUMIFS(G$2:G376,B$2:B376,B376)-SUMIFS(H$2:H376,B$2:B376,B376))</f>
        <v/>
      </c>
      <c r="M376" s="9">
        <f>IF(L376="","",ROUND(SUMIFS(I$2:I376,B$2:B376,B376)-SUMIFS(K$2:K376,B$2:B376,B376),2))</f>
        <v/>
      </c>
      <c r="N376" s="10">
        <f>IF(L376="","",IF(L376&gt;0,ROUND(M376/L376,4),""))</f>
        <v/>
      </c>
    </row>
    <row r="377">
      <c r="A377" s="5" t="n"/>
      <c r="B377" s="6" t="n"/>
      <c r="C377" s="6" t="n"/>
      <c r="D377" s="6" t="n"/>
      <c r="E377" s="6" t="n"/>
      <c r="F377" s="7" t="n"/>
      <c r="G377" s="8">
        <f>IF(OR(B377="",E377=""),"",IF(C377="Entrada",E377,0))</f>
        <v/>
      </c>
      <c r="H377" s="8">
        <f>IF(OR(B377="",E377=""),"",IF(C377="Salida",E377,0))</f>
        <v/>
      </c>
      <c r="I377" s="9">
        <f>IF(G377="","",G377*IF(F377="",0,F377))</f>
        <v/>
      </c>
      <c r="J377" s="10">
        <f>IF(OR(H377="",H377=0),"",IFERROR(ROUND((SUMIFS(I$1:I376,B$1:B376,B377)-SUMIFS(K$1:K376,B$1:B376,B377))/(SUMIFS(G$1:G376,B$1:B376,B377)-SUMIFS(H$1:H376,B$1:B376,B377)),4),0))</f>
        <v/>
      </c>
      <c r="K377" s="9">
        <f>IF(H377="","",IF(H377=0,0,ROUND(H377*J377,2)))</f>
        <v/>
      </c>
      <c r="L377" s="8">
        <f>IF(OR(B377="",E377=""),"",SUMIFS(G$2:G377,B$2:B377,B377)-SUMIFS(H$2:H377,B$2:B377,B377))</f>
        <v/>
      </c>
      <c r="M377" s="9">
        <f>IF(L377="","",ROUND(SUMIFS(I$2:I377,B$2:B377,B377)-SUMIFS(K$2:K377,B$2:B377,B377),2))</f>
        <v/>
      </c>
      <c r="N377" s="10">
        <f>IF(L377="","",IF(L377&gt;0,ROUND(M377/L377,4),""))</f>
        <v/>
      </c>
    </row>
    <row r="378">
      <c r="A378" s="5" t="n"/>
      <c r="B378" s="6" t="n"/>
      <c r="C378" s="6" t="n"/>
      <c r="D378" s="6" t="n"/>
      <c r="E378" s="6" t="n"/>
      <c r="F378" s="7" t="n"/>
      <c r="G378" s="8">
        <f>IF(OR(B378="",E378=""),"",IF(C378="Entrada",E378,0))</f>
        <v/>
      </c>
      <c r="H378" s="8">
        <f>IF(OR(B378="",E378=""),"",IF(C378="Salida",E378,0))</f>
        <v/>
      </c>
      <c r="I378" s="9">
        <f>IF(G378="","",G378*IF(F378="",0,F378))</f>
        <v/>
      </c>
      <c r="J378" s="10">
        <f>IF(OR(H378="",H378=0),"",IFERROR(ROUND((SUMIFS(I$1:I377,B$1:B377,B378)-SUMIFS(K$1:K377,B$1:B377,B378))/(SUMIFS(G$1:G377,B$1:B377,B378)-SUMIFS(H$1:H377,B$1:B377,B378)),4),0))</f>
        <v/>
      </c>
      <c r="K378" s="9">
        <f>IF(H378="","",IF(H378=0,0,ROUND(H378*J378,2)))</f>
        <v/>
      </c>
      <c r="L378" s="8">
        <f>IF(OR(B378="",E378=""),"",SUMIFS(G$2:G378,B$2:B378,B378)-SUMIFS(H$2:H378,B$2:B378,B378))</f>
        <v/>
      </c>
      <c r="M378" s="9">
        <f>IF(L378="","",ROUND(SUMIFS(I$2:I378,B$2:B378,B378)-SUMIFS(K$2:K378,B$2:B378,B378),2))</f>
        <v/>
      </c>
      <c r="N378" s="10">
        <f>IF(L378="","",IF(L378&gt;0,ROUND(M378/L378,4),""))</f>
        <v/>
      </c>
    </row>
    <row r="379">
      <c r="A379" s="5" t="n"/>
      <c r="B379" s="6" t="n"/>
      <c r="C379" s="6" t="n"/>
      <c r="D379" s="6" t="n"/>
      <c r="E379" s="6" t="n"/>
      <c r="F379" s="7" t="n"/>
      <c r="G379" s="8">
        <f>IF(OR(B379="",E379=""),"",IF(C379="Entrada",E379,0))</f>
        <v/>
      </c>
      <c r="H379" s="8">
        <f>IF(OR(B379="",E379=""),"",IF(C379="Salida",E379,0))</f>
        <v/>
      </c>
      <c r="I379" s="9">
        <f>IF(G379="","",G379*IF(F379="",0,F379))</f>
        <v/>
      </c>
      <c r="J379" s="10">
        <f>IF(OR(H379="",H379=0),"",IFERROR(ROUND((SUMIFS(I$1:I378,B$1:B378,B379)-SUMIFS(K$1:K378,B$1:B378,B379))/(SUMIFS(G$1:G378,B$1:B378,B379)-SUMIFS(H$1:H378,B$1:B378,B379)),4),0))</f>
        <v/>
      </c>
      <c r="K379" s="9">
        <f>IF(H379="","",IF(H379=0,0,ROUND(H379*J379,2)))</f>
        <v/>
      </c>
      <c r="L379" s="8">
        <f>IF(OR(B379="",E379=""),"",SUMIFS(G$2:G379,B$2:B379,B379)-SUMIFS(H$2:H379,B$2:B379,B379))</f>
        <v/>
      </c>
      <c r="M379" s="9">
        <f>IF(L379="","",ROUND(SUMIFS(I$2:I379,B$2:B379,B379)-SUMIFS(K$2:K379,B$2:B379,B379),2))</f>
        <v/>
      </c>
      <c r="N379" s="10">
        <f>IF(L379="","",IF(L379&gt;0,ROUND(M379/L379,4),""))</f>
        <v/>
      </c>
    </row>
    <row r="380">
      <c r="A380" s="5" t="n"/>
      <c r="B380" s="6" t="n"/>
      <c r="C380" s="6" t="n"/>
      <c r="D380" s="6" t="n"/>
      <c r="E380" s="6" t="n"/>
      <c r="F380" s="7" t="n"/>
      <c r="G380" s="8">
        <f>IF(OR(B380="",E380=""),"",IF(C380="Entrada",E380,0))</f>
        <v/>
      </c>
      <c r="H380" s="8">
        <f>IF(OR(B380="",E380=""),"",IF(C380="Salida",E380,0))</f>
        <v/>
      </c>
      <c r="I380" s="9">
        <f>IF(G380="","",G380*IF(F380="",0,F380))</f>
        <v/>
      </c>
      <c r="J380" s="10">
        <f>IF(OR(H380="",H380=0),"",IFERROR(ROUND((SUMIFS(I$1:I379,B$1:B379,B380)-SUMIFS(K$1:K379,B$1:B379,B380))/(SUMIFS(G$1:G379,B$1:B379,B380)-SUMIFS(H$1:H379,B$1:B379,B380)),4),0))</f>
        <v/>
      </c>
      <c r="K380" s="9">
        <f>IF(H380="","",IF(H380=0,0,ROUND(H380*J380,2)))</f>
        <v/>
      </c>
      <c r="L380" s="8">
        <f>IF(OR(B380="",E380=""),"",SUMIFS(G$2:G380,B$2:B380,B380)-SUMIFS(H$2:H380,B$2:B380,B380))</f>
        <v/>
      </c>
      <c r="M380" s="9">
        <f>IF(L380="","",ROUND(SUMIFS(I$2:I380,B$2:B380,B380)-SUMIFS(K$2:K380,B$2:B380,B380),2))</f>
        <v/>
      </c>
      <c r="N380" s="10">
        <f>IF(L380="","",IF(L380&gt;0,ROUND(M380/L380,4),""))</f>
        <v/>
      </c>
    </row>
    <row r="381">
      <c r="A381" s="5" t="n"/>
      <c r="B381" s="6" t="n"/>
      <c r="C381" s="6" t="n"/>
      <c r="D381" s="6" t="n"/>
      <c r="E381" s="6" t="n"/>
      <c r="F381" s="7" t="n"/>
      <c r="G381" s="8">
        <f>IF(OR(B381="",E381=""),"",IF(C381="Entrada",E381,0))</f>
        <v/>
      </c>
      <c r="H381" s="8">
        <f>IF(OR(B381="",E381=""),"",IF(C381="Salida",E381,0))</f>
        <v/>
      </c>
      <c r="I381" s="9">
        <f>IF(G381="","",G381*IF(F381="",0,F381))</f>
        <v/>
      </c>
      <c r="J381" s="10">
        <f>IF(OR(H381="",H381=0),"",IFERROR(ROUND((SUMIFS(I$1:I380,B$1:B380,B381)-SUMIFS(K$1:K380,B$1:B380,B381))/(SUMIFS(G$1:G380,B$1:B380,B381)-SUMIFS(H$1:H380,B$1:B380,B381)),4),0))</f>
        <v/>
      </c>
      <c r="K381" s="9">
        <f>IF(H381="","",IF(H381=0,0,ROUND(H381*J381,2)))</f>
        <v/>
      </c>
      <c r="L381" s="8">
        <f>IF(OR(B381="",E381=""),"",SUMIFS(G$2:G381,B$2:B381,B381)-SUMIFS(H$2:H381,B$2:B381,B381))</f>
        <v/>
      </c>
      <c r="M381" s="9">
        <f>IF(L381="","",ROUND(SUMIFS(I$2:I381,B$2:B381,B381)-SUMIFS(K$2:K381,B$2:B381,B381),2))</f>
        <v/>
      </c>
      <c r="N381" s="10">
        <f>IF(L381="","",IF(L381&gt;0,ROUND(M381/L381,4),""))</f>
        <v/>
      </c>
    </row>
    <row r="382">
      <c r="A382" s="5" t="n"/>
      <c r="B382" s="6" t="n"/>
      <c r="C382" s="6" t="n"/>
      <c r="D382" s="6" t="n"/>
      <c r="E382" s="6" t="n"/>
      <c r="F382" s="7" t="n"/>
      <c r="G382" s="8">
        <f>IF(OR(B382="",E382=""),"",IF(C382="Entrada",E382,0))</f>
        <v/>
      </c>
      <c r="H382" s="8">
        <f>IF(OR(B382="",E382=""),"",IF(C382="Salida",E382,0))</f>
        <v/>
      </c>
      <c r="I382" s="9">
        <f>IF(G382="","",G382*IF(F382="",0,F382))</f>
        <v/>
      </c>
      <c r="J382" s="10">
        <f>IF(OR(H382="",H382=0),"",IFERROR(ROUND((SUMIFS(I$1:I381,B$1:B381,B382)-SUMIFS(K$1:K381,B$1:B381,B382))/(SUMIFS(G$1:G381,B$1:B381,B382)-SUMIFS(H$1:H381,B$1:B381,B382)),4),0))</f>
        <v/>
      </c>
      <c r="K382" s="9">
        <f>IF(H382="","",IF(H382=0,0,ROUND(H382*J382,2)))</f>
        <v/>
      </c>
      <c r="L382" s="8">
        <f>IF(OR(B382="",E382=""),"",SUMIFS(G$2:G382,B$2:B382,B382)-SUMIFS(H$2:H382,B$2:B382,B382))</f>
        <v/>
      </c>
      <c r="M382" s="9">
        <f>IF(L382="","",ROUND(SUMIFS(I$2:I382,B$2:B382,B382)-SUMIFS(K$2:K382,B$2:B382,B382),2))</f>
        <v/>
      </c>
      <c r="N382" s="10">
        <f>IF(L382="","",IF(L382&gt;0,ROUND(M382/L382,4),""))</f>
        <v/>
      </c>
    </row>
    <row r="383">
      <c r="A383" s="5" t="n"/>
      <c r="B383" s="6" t="n"/>
      <c r="C383" s="6" t="n"/>
      <c r="D383" s="6" t="n"/>
      <c r="E383" s="6" t="n"/>
      <c r="F383" s="7" t="n"/>
      <c r="G383" s="8">
        <f>IF(OR(B383="",E383=""),"",IF(C383="Entrada",E383,0))</f>
        <v/>
      </c>
      <c r="H383" s="8">
        <f>IF(OR(B383="",E383=""),"",IF(C383="Salida",E383,0))</f>
        <v/>
      </c>
      <c r="I383" s="9">
        <f>IF(G383="","",G383*IF(F383="",0,F383))</f>
        <v/>
      </c>
      <c r="J383" s="10">
        <f>IF(OR(H383="",H383=0),"",IFERROR(ROUND((SUMIFS(I$1:I382,B$1:B382,B383)-SUMIFS(K$1:K382,B$1:B382,B383))/(SUMIFS(G$1:G382,B$1:B382,B383)-SUMIFS(H$1:H382,B$1:B382,B383)),4),0))</f>
        <v/>
      </c>
      <c r="K383" s="9">
        <f>IF(H383="","",IF(H383=0,0,ROUND(H383*J383,2)))</f>
        <v/>
      </c>
      <c r="L383" s="8">
        <f>IF(OR(B383="",E383=""),"",SUMIFS(G$2:G383,B$2:B383,B383)-SUMIFS(H$2:H383,B$2:B383,B383))</f>
        <v/>
      </c>
      <c r="M383" s="9">
        <f>IF(L383="","",ROUND(SUMIFS(I$2:I383,B$2:B383,B383)-SUMIFS(K$2:K383,B$2:B383,B383),2))</f>
        <v/>
      </c>
      <c r="N383" s="10">
        <f>IF(L383="","",IF(L383&gt;0,ROUND(M383/L383,4),""))</f>
        <v/>
      </c>
    </row>
    <row r="384">
      <c r="A384" s="5" t="n"/>
      <c r="B384" s="6" t="n"/>
      <c r="C384" s="6" t="n"/>
      <c r="D384" s="6" t="n"/>
      <c r="E384" s="6" t="n"/>
      <c r="F384" s="7" t="n"/>
      <c r="G384" s="8">
        <f>IF(OR(B384="",E384=""),"",IF(C384="Entrada",E384,0))</f>
        <v/>
      </c>
      <c r="H384" s="8">
        <f>IF(OR(B384="",E384=""),"",IF(C384="Salida",E384,0))</f>
        <v/>
      </c>
      <c r="I384" s="9">
        <f>IF(G384="","",G384*IF(F384="",0,F384))</f>
        <v/>
      </c>
      <c r="J384" s="10">
        <f>IF(OR(H384="",H384=0),"",IFERROR(ROUND((SUMIFS(I$1:I383,B$1:B383,B384)-SUMIFS(K$1:K383,B$1:B383,B384))/(SUMIFS(G$1:G383,B$1:B383,B384)-SUMIFS(H$1:H383,B$1:B383,B384)),4),0))</f>
        <v/>
      </c>
      <c r="K384" s="9">
        <f>IF(H384="","",IF(H384=0,0,ROUND(H384*J384,2)))</f>
        <v/>
      </c>
      <c r="L384" s="8">
        <f>IF(OR(B384="",E384=""),"",SUMIFS(G$2:G384,B$2:B384,B384)-SUMIFS(H$2:H384,B$2:B384,B384))</f>
        <v/>
      </c>
      <c r="M384" s="9">
        <f>IF(L384="","",ROUND(SUMIFS(I$2:I384,B$2:B384,B384)-SUMIFS(K$2:K384,B$2:B384,B384),2))</f>
        <v/>
      </c>
      <c r="N384" s="10">
        <f>IF(L384="","",IF(L384&gt;0,ROUND(M384/L384,4),""))</f>
        <v/>
      </c>
    </row>
    <row r="385">
      <c r="A385" s="5" t="n"/>
      <c r="B385" s="6" t="n"/>
      <c r="C385" s="6" t="n"/>
      <c r="D385" s="6" t="n"/>
      <c r="E385" s="6" t="n"/>
      <c r="F385" s="7" t="n"/>
      <c r="G385" s="8">
        <f>IF(OR(B385="",E385=""),"",IF(C385="Entrada",E385,0))</f>
        <v/>
      </c>
      <c r="H385" s="8">
        <f>IF(OR(B385="",E385=""),"",IF(C385="Salida",E385,0))</f>
        <v/>
      </c>
      <c r="I385" s="9">
        <f>IF(G385="","",G385*IF(F385="",0,F385))</f>
        <v/>
      </c>
      <c r="J385" s="10">
        <f>IF(OR(H385="",H385=0),"",IFERROR(ROUND((SUMIFS(I$1:I384,B$1:B384,B385)-SUMIFS(K$1:K384,B$1:B384,B385))/(SUMIFS(G$1:G384,B$1:B384,B385)-SUMIFS(H$1:H384,B$1:B384,B385)),4),0))</f>
        <v/>
      </c>
      <c r="K385" s="9">
        <f>IF(H385="","",IF(H385=0,0,ROUND(H385*J385,2)))</f>
        <v/>
      </c>
      <c r="L385" s="8">
        <f>IF(OR(B385="",E385=""),"",SUMIFS(G$2:G385,B$2:B385,B385)-SUMIFS(H$2:H385,B$2:B385,B385))</f>
        <v/>
      </c>
      <c r="M385" s="9">
        <f>IF(L385="","",ROUND(SUMIFS(I$2:I385,B$2:B385,B385)-SUMIFS(K$2:K385,B$2:B385,B385),2))</f>
        <v/>
      </c>
      <c r="N385" s="10">
        <f>IF(L385="","",IF(L385&gt;0,ROUND(M385/L385,4),""))</f>
        <v/>
      </c>
    </row>
    <row r="386">
      <c r="A386" s="5" t="n"/>
      <c r="B386" s="6" t="n"/>
      <c r="C386" s="6" t="n"/>
      <c r="D386" s="6" t="n"/>
      <c r="E386" s="6" t="n"/>
      <c r="F386" s="7" t="n"/>
      <c r="G386" s="8">
        <f>IF(OR(B386="",E386=""),"",IF(C386="Entrada",E386,0))</f>
        <v/>
      </c>
      <c r="H386" s="8">
        <f>IF(OR(B386="",E386=""),"",IF(C386="Salida",E386,0))</f>
        <v/>
      </c>
      <c r="I386" s="9">
        <f>IF(G386="","",G386*IF(F386="",0,F386))</f>
        <v/>
      </c>
      <c r="J386" s="10">
        <f>IF(OR(H386="",H386=0),"",IFERROR(ROUND((SUMIFS(I$1:I385,B$1:B385,B386)-SUMIFS(K$1:K385,B$1:B385,B386))/(SUMIFS(G$1:G385,B$1:B385,B386)-SUMIFS(H$1:H385,B$1:B385,B386)),4),0))</f>
        <v/>
      </c>
      <c r="K386" s="9">
        <f>IF(H386="","",IF(H386=0,0,ROUND(H386*J386,2)))</f>
        <v/>
      </c>
      <c r="L386" s="8">
        <f>IF(OR(B386="",E386=""),"",SUMIFS(G$2:G386,B$2:B386,B386)-SUMIFS(H$2:H386,B$2:B386,B386))</f>
        <v/>
      </c>
      <c r="M386" s="9">
        <f>IF(L386="","",ROUND(SUMIFS(I$2:I386,B$2:B386,B386)-SUMIFS(K$2:K386,B$2:B386,B386),2))</f>
        <v/>
      </c>
      <c r="N386" s="10">
        <f>IF(L386="","",IF(L386&gt;0,ROUND(M386/L386,4),""))</f>
        <v/>
      </c>
    </row>
    <row r="387">
      <c r="A387" s="5" t="n"/>
      <c r="B387" s="6" t="n"/>
      <c r="C387" s="6" t="n"/>
      <c r="D387" s="6" t="n"/>
      <c r="E387" s="6" t="n"/>
      <c r="F387" s="7" t="n"/>
      <c r="G387" s="8">
        <f>IF(OR(B387="",E387=""),"",IF(C387="Entrada",E387,0))</f>
        <v/>
      </c>
      <c r="H387" s="8">
        <f>IF(OR(B387="",E387=""),"",IF(C387="Salida",E387,0))</f>
        <v/>
      </c>
      <c r="I387" s="9">
        <f>IF(G387="","",G387*IF(F387="",0,F387))</f>
        <v/>
      </c>
      <c r="J387" s="10">
        <f>IF(OR(H387="",H387=0),"",IFERROR(ROUND((SUMIFS(I$1:I386,B$1:B386,B387)-SUMIFS(K$1:K386,B$1:B386,B387))/(SUMIFS(G$1:G386,B$1:B386,B387)-SUMIFS(H$1:H386,B$1:B386,B387)),4),0))</f>
        <v/>
      </c>
      <c r="K387" s="9">
        <f>IF(H387="","",IF(H387=0,0,ROUND(H387*J387,2)))</f>
        <v/>
      </c>
      <c r="L387" s="8">
        <f>IF(OR(B387="",E387=""),"",SUMIFS(G$2:G387,B$2:B387,B387)-SUMIFS(H$2:H387,B$2:B387,B387))</f>
        <v/>
      </c>
      <c r="M387" s="9">
        <f>IF(L387="","",ROUND(SUMIFS(I$2:I387,B$2:B387,B387)-SUMIFS(K$2:K387,B$2:B387,B387),2))</f>
        <v/>
      </c>
      <c r="N387" s="10">
        <f>IF(L387="","",IF(L387&gt;0,ROUND(M387/L387,4),""))</f>
        <v/>
      </c>
    </row>
    <row r="388">
      <c r="A388" s="5" t="n"/>
      <c r="B388" s="6" t="n"/>
      <c r="C388" s="6" t="n"/>
      <c r="D388" s="6" t="n"/>
      <c r="E388" s="6" t="n"/>
      <c r="F388" s="7" t="n"/>
      <c r="G388" s="8">
        <f>IF(OR(B388="",E388=""),"",IF(C388="Entrada",E388,0))</f>
        <v/>
      </c>
      <c r="H388" s="8">
        <f>IF(OR(B388="",E388=""),"",IF(C388="Salida",E388,0))</f>
        <v/>
      </c>
      <c r="I388" s="9">
        <f>IF(G388="","",G388*IF(F388="",0,F388))</f>
        <v/>
      </c>
      <c r="J388" s="10">
        <f>IF(OR(H388="",H388=0),"",IFERROR(ROUND((SUMIFS(I$1:I387,B$1:B387,B388)-SUMIFS(K$1:K387,B$1:B387,B388))/(SUMIFS(G$1:G387,B$1:B387,B388)-SUMIFS(H$1:H387,B$1:B387,B388)),4),0))</f>
        <v/>
      </c>
      <c r="K388" s="9">
        <f>IF(H388="","",IF(H388=0,0,ROUND(H388*J388,2)))</f>
        <v/>
      </c>
      <c r="L388" s="8">
        <f>IF(OR(B388="",E388=""),"",SUMIFS(G$2:G388,B$2:B388,B388)-SUMIFS(H$2:H388,B$2:B388,B388))</f>
        <v/>
      </c>
      <c r="M388" s="9">
        <f>IF(L388="","",ROUND(SUMIFS(I$2:I388,B$2:B388,B388)-SUMIFS(K$2:K388,B$2:B388,B388),2))</f>
        <v/>
      </c>
      <c r="N388" s="10">
        <f>IF(L388="","",IF(L388&gt;0,ROUND(M388/L388,4),""))</f>
        <v/>
      </c>
    </row>
    <row r="389">
      <c r="A389" s="5" t="n"/>
      <c r="B389" s="6" t="n"/>
      <c r="C389" s="6" t="n"/>
      <c r="D389" s="6" t="n"/>
      <c r="E389" s="6" t="n"/>
      <c r="F389" s="7" t="n"/>
      <c r="G389" s="8">
        <f>IF(OR(B389="",E389=""),"",IF(C389="Entrada",E389,0))</f>
        <v/>
      </c>
      <c r="H389" s="8">
        <f>IF(OR(B389="",E389=""),"",IF(C389="Salida",E389,0))</f>
        <v/>
      </c>
      <c r="I389" s="9">
        <f>IF(G389="","",G389*IF(F389="",0,F389))</f>
        <v/>
      </c>
      <c r="J389" s="10">
        <f>IF(OR(H389="",H389=0),"",IFERROR(ROUND((SUMIFS(I$1:I388,B$1:B388,B389)-SUMIFS(K$1:K388,B$1:B388,B389))/(SUMIFS(G$1:G388,B$1:B388,B389)-SUMIFS(H$1:H388,B$1:B388,B389)),4),0))</f>
        <v/>
      </c>
      <c r="K389" s="9">
        <f>IF(H389="","",IF(H389=0,0,ROUND(H389*J389,2)))</f>
        <v/>
      </c>
      <c r="L389" s="8">
        <f>IF(OR(B389="",E389=""),"",SUMIFS(G$2:G389,B$2:B389,B389)-SUMIFS(H$2:H389,B$2:B389,B389))</f>
        <v/>
      </c>
      <c r="M389" s="9">
        <f>IF(L389="","",ROUND(SUMIFS(I$2:I389,B$2:B389,B389)-SUMIFS(K$2:K389,B$2:B389,B389),2))</f>
        <v/>
      </c>
      <c r="N389" s="10">
        <f>IF(L389="","",IF(L389&gt;0,ROUND(M389/L389,4),""))</f>
        <v/>
      </c>
    </row>
    <row r="390">
      <c r="A390" s="5" t="n"/>
      <c r="B390" s="6" t="n"/>
      <c r="C390" s="6" t="n"/>
      <c r="D390" s="6" t="n"/>
      <c r="E390" s="6" t="n"/>
      <c r="F390" s="7" t="n"/>
      <c r="G390" s="8">
        <f>IF(OR(B390="",E390=""),"",IF(C390="Entrada",E390,0))</f>
        <v/>
      </c>
      <c r="H390" s="8">
        <f>IF(OR(B390="",E390=""),"",IF(C390="Salida",E390,0))</f>
        <v/>
      </c>
      <c r="I390" s="9">
        <f>IF(G390="","",G390*IF(F390="",0,F390))</f>
        <v/>
      </c>
      <c r="J390" s="10">
        <f>IF(OR(H390="",H390=0),"",IFERROR(ROUND((SUMIFS(I$1:I389,B$1:B389,B390)-SUMIFS(K$1:K389,B$1:B389,B390))/(SUMIFS(G$1:G389,B$1:B389,B390)-SUMIFS(H$1:H389,B$1:B389,B390)),4),0))</f>
        <v/>
      </c>
      <c r="K390" s="9">
        <f>IF(H390="","",IF(H390=0,0,ROUND(H390*J390,2)))</f>
        <v/>
      </c>
      <c r="L390" s="8">
        <f>IF(OR(B390="",E390=""),"",SUMIFS(G$2:G390,B$2:B390,B390)-SUMIFS(H$2:H390,B$2:B390,B390))</f>
        <v/>
      </c>
      <c r="M390" s="9">
        <f>IF(L390="","",ROUND(SUMIFS(I$2:I390,B$2:B390,B390)-SUMIFS(K$2:K390,B$2:B390,B390),2))</f>
        <v/>
      </c>
      <c r="N390" s="10">
        <f>IF(L390="","",IF(L390&gt;0,ROUND(M390/L390,4),""))</f>
        <v/>
      </c>
    </row>
    <row r="391">
      <c r="A391" s="5" t="n"/>
      <c r="B391" s="6" t="n"/>
      <c r="C391" s="6" t="n"/>
      <c r="D391" s="6" t="n"/>
      <c r="E391" s="6" t="n"/>
      <c r="F391" s="7" t="n"/>
      <c r="G391" s="8">
        <f>IF(OR(B391="",E391=""),"",IF(C391="Entrada",E391,0))</f>
        <v/>
      </c>
      <c r="H391" s="8">
        <f>IF(OR(B391="",E391=""),"",IF(C391="Salida",E391,0))</f>
        <v/>
      </c>
      <c r="I391" s="9">
        <f>IF(G391="","",G391*IF(F391="",0,F391))</f>
        <v/>
      </c>
      <c r="J391" s="10">
        <f>IF(OR(H391="",H391=0),"",IFERROR(ROUND((SUMIFS(I$1:I390,B$1:B390,B391)-SUMIFS(K$1:K390,B$1:B390,B391))/(SUMIFS(G$1:G390,B$1:B390,B391)-SUMIFS(H$1:H390,B$1:B390,B391)),4),0))</f>
        <v/>
      </c>
      <c r="K391" s="9">
        <f>IF(H391="","",IF(H391=0,0,ROUND(H391*J391,2)))</f>
        <v/>
      </c>
      <c r="L391" s="8">
        <f>IF(OR(B391="",E391=""),"",SUMIFS(G$2:G391,B$2:B391,B391)-SUMIFS(H$2:H391,B$2:B391,B391))</f>
        <v/>
      </c>
      <c r="M391" s="9">
        <f>IF(L391="","",ROUND(SUMIFS(I$2:I391,B$2:B391,B391)-SUMIFS(K$2:K391,B$2:B391,B391),2))</f>
        <v/>
      </c>
      <c r="N391" s="10">
        <f>IF(L391="","",IF(L391&gt;0,ROUND(M391/L391,4),""))</f>
        <v/>
      </c>
    </row>
    <row r="392">
      <c r="A392" s="5" t="n"/>
      <c r="B392" s="6" t="n"/>
      <c r="C392" s="6" t="n"/>
      <c r="D392" s="6" t="n"/>
      <c r="E392" s="6" t="n"/>
      <c r="F392" s="7" t="n"/>
      <c r="G392" s="8">
        <f>IF(OR(B392="",E392=""),"",IF(C392="Entrada",E392,0))</f>
        <v/>
      </c>
      <c r="H392" s="8">
        <f>IF(OR(B392="",E392=""),"",IF(C392="Salida",E392,0))</f>
        <v/>
      </c>
      <c r="I392" s="9">
        <f>IF(G392="","",G392*IF(F392="",0,F392))</f>
        <v/>
      </c>
      <c r="J392" s="10">
        <f>IF(OR(H392="",H392=0),"",IFERROR(ROUND((SUMIFS(I$1:I391,B$1:B391,B392)-SUMIFS(K$1:K391,B$1:B391,B392))/(SUMIFS(G$1:G391,B$1:B391,B392)-SUMIFS(H$1:H391,B$1:B391,B392)),4),0))</f>
        <v/>
      </c>
      <c r="K392" s="9">
        <f>IF(H392="","",IF(H392=0,0,ROUND(H392*J392,2)))</f>
        <v/>
      </c>
      <c r="L392" s="8">
        <f>IF(OR(B392="",E392=""),"",SUMIFS(G$2:G392,B$2:B392,B392)-SUMIFS(H$2:H392,B$2:B392,B392))</f>
        <v/>
      </c>
      <c r="M392" s="9">
        <f>IF(L392="","",ROUND(SUMIFS(I$2:I392,B$2:B392,B392)-SUMIFS(K$2:K392,B$2:B392,B392),2))</f>
        <v/>
      </c>
      <c r="N392" s="10">
        <f>IF(L392="","",IF(L392&gt;0,ROUND(M392/L392,4),""))</f>
        <v/>
      </c>
    </row>
    <row r="393">
      <c r="A393" s="5" t="n"/>
      <c r="B393" s="6" t="n"/>
      <c r="C393" s="6" t="n"/>
      <c r="D393" s="6" t="n"/>
      <c r="E393" s="6" t="n"/>
      <c r="F393" s="7" t="n"/>
      <c r="G393" s="8">
        <f>IF(OR(B393="",E393=""),"",IF(C393="Entrada",E393,0))</f>
        <v/>
      </c>
      <c r="H393" s="8">
        <f>IF(OR(B393="",E393=""),"",IF(C393="Salida",E393,0))</f>
        <v/>
      </c>
      <c r="I393" s="9">
        <f>IF(G393="","",G393*IF(F393="",0,F393))</f>
        <v/>
      </c>
      <c r="J393" s="10">
        <f>IF(OR(H393="",H393=0),"",IFERROR(ROUND((SUMIFS(I$1:I392,B$1:B392,B393)-SUMIFS(K$1:K392,B$1:B392,B393))/(SUMIFS(G$1:G392,B$1:B392,B393)-SUMIFS(H$1:H392,B$1:B392,B393)),4),0))</f>
        <v/>
      </c>
      <c r="K393" s="9">
        <f>IF(H393="","",IF(H393=0,0,ROUND(H393*J393,2)))</f>
        <v/>
      </c>
      <c r="L393" s="8">
        <f>IF(OR(B393="",E393=""),"",SUMIFS(G$2:G393,B$2:B393,B393)-SUMIFS(H$2:H393,B$2:B393,B393))</f>
        <v/>
      </c>
      <c r="M393" s="9">
        <f>IF(L393="","",ROUND(SUMIFS(I$2:I393,B$2:B393,B393)-SUMIFS(K$2:K393,B$2:B393,B393),2))</f>
        <v/>
      </c>
      <c r="N393" s="10">
        <f>IF(L393="","",IF(L393&gt;0,ROUND(M393/L393,4),""))</f>
        <v/>
      </c>
    </row>
    <row r="394">
      <c r="A394" s="5" t="n"/>
      <c r="B394" s="6" t="n"/>
      <c r="C394" s="6" t="n"/>
      <c r="D394" s="6" t="n"/>
      <c r="E394" s="6" t="n"/>
      <c r="F394" s="7" t="n"/>
      <c r="G394" s="8">
        <f>IF(OR(B394="",E394=""),"",IF(C394="Entrada",E394,0))</f>
        <v/>
      </c>
      <c r="H394" s="8">
        <f>IF(OR(B394="",E394=""),"",IF(C394="Salida",E394,0))</f>
        <v/>
      </c>
      <c r="I394" s="9">
        <f>IF(G394="","",G394*IF(F394="",0,F394))</f>
        <v/>
      </c>
      <c r="J394" s="10">
        <f>IF(OR(H394="",H394=0),"",IFERROR(ROUND((SUMIFS(I$1:I393,B$1:B393,B394)-SUMIFS(K$1:K393,B$1:B393,B394))/(SUMIFS(G$1:G393,B$1:B393,B394)-SUMIFS(H$1:H393,B$1:B393,B394)),4),0))</f>
        <v/>
      </c>
      <c r="K394" s="9">
        <f>IF(H394="","",IF(H394=0,0,ROUND(H394*J394,2)))</f>
        <v/>
      </c>
      <c r="L394" s="8">
        <f>IF(OR(B394="",E394=""),"",SUMIFS(G$2:G394,B$2:B394,B394)-SUMIFS(H$2:H394,B$2:B394,B394))</f>
        <v/>
      </c>
      <c r="M394" s="9">
        <f>IF(L394="","",ROUND(SUMIFS(I$2:I394,B$2:B394,B394)-SUMIFS(K$2:K394,B$2:B394,B394),2))</f>
        <v/>
      </c>
      <c r="N394" s="10">
        <f>IF(L394="","",IF(L394&gt;0,ROUND(M394/L394,4),""))</f>
        <v/>
      </c>
    </row>
    <row r="395">
      <c r="A395" s="5" t="n"/>
      <c r="B395" s="6" t="n"/>
      <c r="C395" s="6" t="n"/>
      <c r="D395" s="6" t="n"/>
      <c r="E395" s="6" t="n"/>
      <c r="F395" s="7" t="n"/>
      <c r="G395" s="8">
        <f>IF(OR(B395="",E395=""),"",IF(C395="Entrada",E395,0))</f>
        <v/>
      </c>
      <c r="H395" s="8">
        <f>IF(OR(B395="",E395=""),"",IF(C395="Salida",E395,0))</f>
        <v/>
      </c>
      <c r="I395" s="9">
        <f>IF(G395="","",G395*IF(F395="",0,F395))</f>
        <v/>
      </c>
      <c r="J395" s="10">
        <f>IF(OR(H395="",H395=0),"",IFERROR(ROUND((SUMIFS(I$1:I394,B$1:B394,B395)-SUMIFS(K$1:K394,B$1:B394,B395))/(SUMIFS(G$1:G394,B$1:B394,B395)-SUMIFS(H$1:H394,B$1:B394,B395)),4),0))</f>
        <v/>
      </c>
      <c r="K395" s="9">
        <f>IF(H395="","",IF(H395=0,0,ROUND(H395*J395,2)))</f>
        <v/>
      </c>
      <c r="L395" s="8">
        <f>IF(OR(B395="",E395=""),"",SUMIFS(G$2:G395,B$2:B395,B395)-SUMIFS(H$2:H395,B$2:B395,B395))</f>
        <v/>
      </c>
      <c r="M395" s="9">
        <f>IF(L395="","",ROUND(SUMIFS(I$2:I395,B$2:B395,B395)-SUMIFS(K$2:K395,B$2:B395,B395),2))</f>
        <v/>
      </c>
      <c r="N395" s="10">
        <f>IF(L395="","",IF(L395&gt;0,ROUND(M395/L395,4),""))</f>
        <v/>
      </c>
    </row>
    <row r="396">
      <c r="A396" s="5" t="n"/>
      <c r="B396" s="6" t="n"/>
      <c r="C396" s="6" t="n"/>
      <c r="D396" s="6" t="n"/>
      <c r="E396" s="6" t="n"/>
      <c r="F396" s="7" t="n"/>
      <c r="G396" s="8">
        <f>IF(OR(B396="",E396=""),"",IF(C396="Entrada",E396,0))</f>
        <v/>
      </c>
      <c r="H396" s="8">
        <f>IF(OR(B396="",E396=""),"",IF(C396="Salida",E396,0))</f>
        <v/>
      </c>
      <c r="I396" s="9">
        <f>IF(G396="","",G396*IF(F396="",0,F396))</f>
        <v/>
      </c>
      <c r="J396" s="10">
        <f>IF(OR(H396="",H396=0),"",IFERROR(ROUND((SUMIFS(I$1:I395,B$1:B395,B396)-SUMIFS(K$1:K395,B$1:B395,B396))/(SUMIFS(G$1:G395,B$1:B395,B396)-SUMIFS(H$1:H395,B$1:B395,B396)),4),0))</f>
        <v/>
      </c>
      <c r="K396" s="9">
        <f>IF(H396="","",IF(H396=0,0,ROUND(H396*J396,2)))</f>
        <v/>
      </c>
      <c r="L396" s="8">
        <f>IF(OR(B396="",E396=""),"",SUMIFS(G$2:G396,B$2:B396,B396)-SUMIFS(H$2:H396,B$2:B396,B396))</f>
        <v/>
      </c>
      <c r="M396" s="9">
        <f>IF(L396="","",ROUND(SUMIFS(I$2:I396,B$2:B396,B396)-SUMIFS(K$2:K396,B$2:B396,B396),2))</f>
        <v/>
      </c>
      <c r="N396" s="10">
        <f>IF(L396="","",IF(L396&gt;0,ROUND(M396/L396,4),""))</f>
        <v/>
      </c>
    </row>
    <row r="397">
      <c r="A397" s="5" t="n"/>
      <c r="B397" s="6" t="n"/>
      <c r="C397" s="6" t="n"/>
      <c r="D397" s="6" t="n"/>
      <c r="E397" s="6" t="n"/>
      <c r="F397" s="7" t="n"/>
      <c r="G397" s="8">
        <f>IF(OR(B397="",E397=""),"",IF(C397="Entrada",E397,0))</f>
        <v/>
      </c>
      <c r="H397" s="8">
        <f>IF(OR(B397="",E397=""),"",IF(C397="Salida",E397,0))</f>
        <v/>
      </c>
      <c r="I397" s="9">
        <f>IF(G397="","",G397*IF(F397="",0,F397))</f>
        <v/>
      </c>
      <c r="J397" s="10">
        <f>IF(OR(H397="",H397=0),"",IFERROR(ROUND((SUMIFS(I$1:I396,B$1:B396,B397)-SUMIFS(K$1:K396,B$1:B396,B397))/(SUMIFS(G$1:G396,B$1:B396,B397)-SUMIFS(H$1:H396,B$1:B396,B397)),4),0))</f>
        <v/>
      </c>
      <c r="K397" s="9">
        <f>IF(H397="","",IF(H397=0,0,ROUND(H397*J397,2)))</f>
        <v/>
      </c>
      <c r="L397" s="8">
        <f>IF(OR(B397="",E397=""),"",SUMIFS(G$2:G397,B$2:B397,B397)-SUMIFS(H$2:H397,B$2:B397,B397))</f>
        <v/>
      </c>
      <c r="M397" s="9">
        <f>IF(L397="","",ROUND(SUMIFS(I$2:I397,B$2:B397,B397)-SUMIFS(K$2:K397,B$2:B397,B397),2))</f>
        <v/>
      </c>
      <c r="N397" s="10">
        <f>IF(L397="","",IF(L397&gt;0,ROUND(M397/L397,4),""))</f>
        <v/>
      </c>
    </row>
    <row r="398">
      <c r="A398" s="5" t="n"/>
      <c r="B398" s="6" t="n"/>
      <c r="C398" s="6" t="n"/>
      <c r="D398" s="6" t="n"/>
      <c r="E398" s="6" t="n"/>
      <c r="F398" s="7" t="n"/>
      <c r="G398" s="8">
        <f>IF(OR(B398="",E398=""),"",IF(C398="Entrada",E398,0))</f>
        <v/>
      </c>
      <c r="H398" s="8">
        <f>IF(OR(B398="",E398=""),"",IF(C398="Salida",E398,0))</f>
        <v/>
      </c>
      <c r="I398" s="9">
        <f>IF(G398="","",G398*IF(F398="",0,F398))</f>
        <v/>
      </c>
      <c r="J398" s="10">
        <f>IF(OR(H398="",H398=0),"",IFERROR(ROUND((SUMIFS(I$1:I397,B$1:B397,B398)-SUMIFS(K$1:K397,B$1:B397,B398))/(SUMIFS(G$1:G397,B$1:B397,B398)-SUMIFS(H$1:H397,B$1:B397,B398)),4),0))</f>
        <v/>
      </c>
      <c r="K398" s="9">
        <f>IF(H398="","",IF(H398=0,0,ROUND(H398*J398,2)))</f>
        <v/>
      </c>
      <c r="L398" s="8">
        <f>IF(OR(B398="",E398=""),"",SUMIFS(G$2:G398,B$2:B398,B398)-SUMIFS(H$2:H398,B$2:B398,B398))</f>
        <v/>
      </c>
      <c r="M398" s="9">
        <f>IF(L398="","",ROUND(SUMIFS(I$2:I398,B$2:B398,B398)-SUMIFS(K$2:K398,B$2:B398,B398),2))</f>
        <v/>
      </c>
      <c r="N398" s="10">
        <f>IF(L398="","",IF(L398&gt;0,ROUND(M398/L398,4),""))</f>
        <v/>
      </c>
    </row>
    <row r="399">
      <c r="A399" s="5" t="n"/>
      <c r="B399" s="6" t="n"/>
      <c r="C399" s="6" t="n"/>
      <c r="D399" s="6" t="n"/>
      <c r="E399" s="6" t="n"/>
      <c r="F399" s="7" t="n"/>
      <c r="G399" s="8">
        <f>IF(OR(B399="",E399=""),"",IF(C399="Entrada",E399,0))</f>
        <v/>
      </c>
      <c r="H399" s="8">
        <f>IF(OR(B399="",E399=""),"",IF(C399="Salida",E399,0))</f>
        <v/>
      </c>
      <c r="I399" s="9">
        <f>IF(G399="","",G399*IF(F399="",0,F399))</f>
        <v/>
      </c>
      <c r="J399" s="10">
        <f>IF(OR(H399="",H399=0),"",IFERROR(ROUND((SUMIFS(I$1:I398,B$1:B398,B399)-SUMIFS(K$1:K398,B$1:B398,B399))/(SUMIFS(G$1:G398,B$1:B398,B399)-SUMIFS(H$1:H398,B$1:B398,B399)),4),0))</f>
        <v/>
      </c>
      <c r="K399" s="9">
        <f>IF(H399="","",IF(H399=0,0,ROUND(H399*J399,2)))</f>
        <v/>
      </c>
      <c r="L399" s="8">
        <f>IF(OR(B399="",E399=""),"",SUMIFS(G$2:G399,B$2:B399,B399)-SUMIFS(H$2:H399,B$2:B399,B399))</f>
        <v/>
      </c>
      <c r="M399" s="9">
        <f>IF(L399="","",ROUND(SUMIFS(I$2:I399,B$2:B399,B399)-SUMIFS(K$2:K399,B$2:B399,B399),2))</f>
        <v/>
      </c>
      <c r="N399" s="10">
        <f>IF(L399="","",IF(L399&gt;0,ROUND(M399/L399,4),""))</f>
        <v/>
      </c>
    </row>
    <row r="400">
      <c r="A400" s="5" t="n"/>
      <c r="B400" s="6" t="n"/>
      <c r="C400" s="6" t="n"/>
      <c r="D400" s="6" t="n"/>
      <c r="E400" s="6" t="n"/>
      <c r="F400" s="7" t="n"/>
      <c r="G400" s="8">
        <f>IF(OR(B400="",E400=""),"",IF(C400="Entrada",E400,0))</f>
        <v/>
      </c>
      <c r="H400" s="8">
        <f>IF(OR(B400="",E400=""),"",IF(C400="Salida",E400,0))</f>
        <v/>
      </c>
      <c r="I400" s="9">
        <f>IF(G400="","",G400*IF(F400="",0,F400))</f>
        <v/>
      </c>
      <c r="J400" s="10">
        <f>IF(OR(H400="",H400=0),"",IFERROR(ROUND((SUMIFS(I$1:I399,B$1:B399,B400)-SUMIFS(K$1:K399,B$1:B399,B400))/(SUMIFS(G$1:G399,B$1:B399,B400)-SUMIFS(H$1:H399,B$1:B399,B400)),4),0))</f>
        <v/>
      </c>
      <c r="K400" s="9">
        <f>IF(H400="","",IF(H400=0,0,ROUND(H400*J400,2)))</f>
        <v/>
      </c>
      <c r="L400" s="8">
        <f>IF(OR(B400="",E400=""),"",SUMIFS(G$2:G400,B$2:B400,B400)-SUMIFS(H$2:H400,B$2:B400,B400))</f>
        <v/>
      </c>
      <c r="M400" s="9">
        <f>IF(L400="","",ROUND(SUMIFS(I$2:I400,B$2:B400,B400)-SUMIFS(K$2:K400,B$2:B400,B400),2))</f>
        <v/>
      </c>
      <c r="N400" s="10">
        <f>IF(L400="","",IF(L400&gt;0,ROUND(M400/L400,4),""))</f>
        <v/>
      </c>
    </row>
    <row r="401">
      <c r="A401" s="5" t="n"/>
      <c r="B401" s="6" t="n"/>
      <c r="C401" s="6" t="n"/>
      <c r="D401" s="6" t="n"/>
      <c r="E401" s="6" t="n"/>
      <c r="F401" s="7" t="n"/>
      <c r="G401" s="8">
        <f>IF(OR(B401="",E401=""),"",IF(C401="Entrada",E401,0))</f>
        <v/>
      </c>
      <c r="H401" s="8">
        <f>IF(OR(B401="",E401=""),"",IF(C401="Salida",E401,0))</f>
        <v/>
      </c>
      <c r="I401" s="9">
        <f>IF(G401="","",G401*IF(F401="",0,F401))</f>
        <v/>
      </c>
      <c r="J401" s="10">
        <f>IF(OR(H401="",H401=0),"",IFERROR(ROUND((SUMIFS(I$1:I400,B$1:B400,B401)-SUMIFS(K$1:K400,B$1:B400,B401))/(SUMIFS(G$1:G400,B$1:B400,B401)-SUMIFS(H$1:H400,B$1:B400,B401)),4),0))</f>
        <v/>
      </c>
      <c r="K401" s="9">
        <f>IF(H401="","",IF(H401=0,0,ROUND(H401*J401,2)))</f>
        <v/>
      </c>
      <c r="L401" s="8">
        <f>IF(OR(B401="",E401=""),"",SUMIFS(G$2:G401,B$2:B401,B401)-SUMIFS(H$2:H401,B$2:B401,B401))</f>
        <v/>
      </c>
      <c r="M401" s="9">
        <f>IF(L401="","",ROUND(SUMIFS(I$2:I401,B$2:B401,B401)-SUMIFS(K$2:K401,B$2:B401,B401),2))</f>
        <v/>
      </c>
      <c r="N401" s="10">
        <f>IF(L401="","",IF(L401&gt;0,ROUND(M401/L401,4),""))</f>
        <v/>
      </c>
    </row>
    <row r="402">
      <c r="A402" s="5" t="n"/>
      <c r="B402" s="6" t="n"/>
      <c r="C402" s="6" t="n"/>
      <c r="D402" s="6" t="n"/>
      <c r="E402" s="6" t="n"/>
      <c r="F402" s="7" t="n"/>
      <c r="G402" s="8">
        <f>IF(OR(B402="",E402=""),"",IF(C402="Entrada",E402,0))</f>
        <v/>
      </c>
      <c r="H402" s="8">
        <f>IF(OR(B402="",E402=""),"",IF(C402="Salida",E402,0))</f>
        <v/>
      </c>
      <c r="I402" s="9">
        <f>IF(G402="","",G402*IF(F402="",0,F402))</f>
        <v/>
      </c>
      <c r="J402" s="10">
        <f>IF(OR(H402="",H402=0),"",IFERROR(ROUND((SUMIFS(I$1:I401,B$1:B401,B402)-SUMIFS(K$1:K401,B$1:B401,B402))/(SUMIFS(G$1:G401,B$1:B401,B402)-SUMIFS(H$1:H401,B$1:B401,B402)),4),0))</f>
        <v/>
      </c>
      <c r="K402" s="9">
        <f>IF(H402="","",IF(H402=0,0,ROUND(H402*J402,2)))</f>
        <v/>
      </c>
      <c r="L402" s="8">
        <f>IF(OR(B402="",E402=""),"",SUMIFS(G$2:G402,B$2:B402,B402)-SUMIFS(H$2:H402,B$2:B402,B402))</f>
        <v/>
      </c>
      <c r="M402" s="9">
        <f>IF(L402="","",ROUND(SUMIFS(I$2:I402,B$2:B402,B402)-SUMIFS(K$2:K402,B$2:B402,B402),2))</f>
        <v/>
      </c>
      <c r="N402" s="10">
        <f>IF(L402="","",IF(L402&gt;0,ROUND(M402/L402,4),""))</f>
        <v/>
      </c>
    </row>
    <row r="403">
      <c r="A403" s="5" t="n"/>
      <c r="B403" s="6" t="n"/>
      <c r="C403" s="6" t="n"/>
      <c r="D403" s="6" t="n"/>
      <c r="E403" s="6" t="n"/>
      <c r="F403" s="7" t="n"/>
      <c r="G403" s="8">
        <f>IF(OR(B403="",E403=""),"",IF(C403="Entrada",E403,0))</f>
        <v/>
      </c>
      <c r="H403" s="8">
        <f>IF(OR(B403="",E403=""),"",IF(C403="Salida",E403,0))</f>
        <v/>
      </c>
      <c r="I403" s="9">
        <f>IF(G403="","",G403*IF(F403="",0,F403))</f>
        <v/>
      </c>
      <c r="J403" s="10">
        <f>IF(OR(H403="",H403=0),"",IFERROR(ROUND((SUMIFS(I$1:I402,B$1:B402,B403)-SUMIFS(K$1:K402,B$1:B402,B403))/(SUMIFS(G$1:G402,B$1:B402,B403)-SUMIFS(H$1:H402,B$1:B402,B403)),4),0))</f>
        <v/>
      </c>
      <c r="K403" s="9">
        <f>IF(H403="","",IF(H403=0,0,ROUND(H403*J403,2)))</f>
        <v/>
      </c>
      <c r="L403" s="8">
        <f>IF(OR(B403="",E403=""),"",SUMIFS(G$2:G403,B$2:B403,B403)-SUMIFS(H$2:H403,B$2:B403,B403))</f>
        <v/>
      </c>
      <c r="M403" s="9">
        <f>IF(L403="","",ROUND(SUMIFS(I$2:I403,B$2:B403,B403)-SUMIFS(K$2:K403,B$2:B403,B403),2))</f>
        <v/>
      </c>
      <c r="N403" s="10">
        <f>IF(L403="","",IF(L403&gt;0,ROUND(M403/L403,4),""))</f>
        <v/>
      </c>
    </row>
    <row r="404">
      <c r="A404" s="5" t="n"/>
      <c r="B404" s="6" t="n"/>
      <c r="C404" s="6" t="n"/>
      <c r="D404" s="6" t="n"/>
      <c r="E404" s="6" t="n"/>
      <c r="F404" s="7" t="n"/>
      <c r="G404" s="8">
        <f>IF(OR(B404="",E404=""),"",IF(C404="Entrada",E404,0))</f>
        <v/>
      </c>
      <c r="H404" s="8">
        <f>IF(OR(B404="",E404=""),"",IF(C404="Salida",E404,0))</f>
        <v/>
      </c>
      <c r="I404" s="9">
        <f>IF(G404="","",G404*IF(F404="",0,F404))</f>
        <v/>
      </c>
      <c r="J404" s="10">
        <f>IF(OR(H404="",H404=0),"",IFERROR(ROUND((SUMIFS(I$1:I403,B$1:B403,B404)-SUMIFS(K$1:K403,B$1:B403,B404))/(SUMIFS(G$1:G403,B$1:B403,B404)-SUMIFS(H$1:H403,B$1:B403,B404)),4),0))</f>
        <v/>
      </c>
      <c r="K404" s="9">
        <f>IF(H404="","",IF(H404=0,0,ROUND(H404*J404,2)))</f>
        <v/>
      </c>
      <c r="L404" s="8">
        <f>IF(OR(B404="",E404=""),"",SUMIFS(G$2:G404,B$2:B404,B404)-SUMIFS(H$2:H404,B$2:B404,B404))</f>
        <v/>
      </c>
      <c r="M404" s="9">
        <f>IF(L404="","",ROUND(SUMIFS(I$2:I404,B$2:B404,B404)-SUMIFS(K$2:K404,B$2:B404,B404),2))</f>
        <v/>
      </c>
      <c r="N404" s="10">
        <f>IF(L404="","",IF(L404&gt;0,ROUND(M404/L404,4),""))</f>
        <v/>
      </c>
    </row>
    <row r="405">
      <c r="A405" s="5" t="n"/>
      <c r="B405" s="6" t="n"/>
      <c r="C405" s="6" t="n"/>
      <c r="D405" s="6" t="n"/>
      <c r="E405" s="6" t="n"/>
      <c r="F405" s="7" t="n"/>
      <c r="G405" s="8">
        <f>IF(OR(B405="",E405=""),"",IF(C405="Entrada",E405,0))</f>
        <v/>
      </c>
      <c r="H405" s="8">
        <f>IF(OR(B405="",E405=""),"",IF(C405="Salida",E405,0))</f>
        <v/>
      </c>
      <c r="I405" s="9">
        <f>IF(G405="","",G405*IF(F405="",0,F405))</f>
        <v/>
      </c>
      <c r="J405" s="10">
        <f>IF(OR(H405="",H405=0),"",IFERROR(ROUND((SUMIFS(I$1:I404,B$1:B404,B405)-SUMIFS(K$1:K404,B$1:B404,B405))/(SUMIFS(G$1:G404,B$1:B404,B405)-SUMIFS(H$1:H404,B$1:B404,B405)),4),0))</f>
        <v/>
      </c>
      <c r="K405" s="9">
        <f>IF(H405="","",IF(H405=0,0,ROUND(H405*J405,2)))</f>
        <v/>
      </c>
      <c r="L405" s="8">
        <f>IF(OR(B405="",E405=""),"",SUMIFS(G$2:G405,B$2:B405,B405)-SUMIFS(H$2:H405,B$2:B405,B405))</f>
        <v/>
      </c>
      <c r="M405" s="9">
        <f>IF(L405="","",ROUND(SUMIFS(I$2:I405,B$2:B405,B405)-SUMIFS(K$2:K405,B$2:B405,B405),2))</f>
        <v/>
      </c>
      <c r="N405" s="10">
        <f>IF(L405="","",IF(L405&gt;0,ROUND(M405/L405,4),""))</f>
        <v/>
      </c>
    </row>
    <row r="406">
      <c r="A406" s="5" t="n"/>
      <c r="B406" s="6" t="n"/>
      <c r="C406" s="6" t="n"/>
      <c r="D406" s="6" t="n"/>
      <c r="E406" s="6" t="n"/>
      <c r="F406" s="7" t="n"/>
      <c r="G406" s="8">
        <f>IF(OR(B406="",E406=""),"",IF(C406="Entrada",E406,0))</f>
        <v/>
      </c>
      <c r="H406" s="8">
        <f>IF(OR(B406="",E406=""),"",IF(C406="Salida",E406,0))</f>
        <v/>
      </c>
      <c r="I406" s="9">
        <f>IF(G406="","",G406*IF(F406="",0,F406))</f>
        <v/>
      </c>
      <c r="J406" s="10">
        <f>IF(OR(H406="",H406=0),"",IFERROR(ROUND((SUMIFS(I$1:I405,B$1:B405,B406)-SUMIFS(K$1:K405,B$1:B405,B406))/(SUMIFS(G$1:G405,B$1:B405,B406)-SUMIFS(H$1:H405,B$1:B405,B406)),4),0))</f>
        <v/>
      </c>
      <c r="K406" s="9">
        <f>IF(H406="","",IF(H406=0,0,ROUND(H406*J406,2)))</f>
        <v/>
      </c>
      <c r="L406" s="8">
        <f>IF(OR(B406="",E406=""),"",SUMIFS(G$2:G406,B$2:B406,B406)-SUMIFS(H$2:H406,B$2:B406,B406))</f>
        <v/>
      </c>
      <c r="M406" s="9">
        <f>IF(L406="","",ROUND(SUMIFS(I$2:I406,B$2:B406,B406)-SUMIFS(K$2:K406,B$2:B406,B406),2))</f>
        <v/>
      </c>
      <c r="N406" s="10">
        <f>IF(L406="","",IF(L406&gt;0,ROUND(M406/L406,4),""))</f>
        <v/>
      </c>
    </row>
    <row r="407">
      <c r="A407" s="5" t="n"/>
      <c r="B407" s="6" t="n"/>
      <c r="C407" s="6" t="n"/>
      <c r="D407" s="6" t="n"/>
      <c r="E407" s="6" t="n"/>
      <c r="F407" s="7" t="n"/>
      <c r="G407" s="8">
        <f>IF(OR(B407="",E407=""),"",IF(C407="Entrada",E407,0))</f>
        <v/>
      </c>
      <c r="H407" s="8">
        <f>IF(OR(B407="",E407=""),"",IF(C407="Salida",E407,0))</f>
        <v/>
      </c>
      <c r="I407" s="9">
        <f>IF(G407="","",G407*IF(F407="",0,F407))</f>
        <v/>
      </c>
      <c r="J407" s="10">
        <f>IF(OR(H407="",H407=0),"",IFERROR(ROUND((SUMIFS(I$1:I406,B$1:B406,B407)-SUMIFS(K$1:K406,B$1:B406,B407))/(SUMIFS(G$1:G406,B$1:B406,B407)-SUMIFS(H$1:H406,B$1:B406,B407)),4),0))</f>
        <v/>
      </c>
      <c r="K407" s="9">
        <f>IF(H407="","",IF(H407=0,0,ROUND(H407*J407,2)))</f>
        <v/>
      </c>
      <c r="L407" s="8">
        <f>IF(OR(B407="",E407=""),"",SUMIFS(G$2:G407,B$2:B407,B407)-SUMIFS(H$2:H407,B$2:B407,B407))</f>
        <v/>
      </c>
      <c r="M407" s="9">
        <f>IF(L407="","",ROUND(SUMIFS(I$2:I407,B$2:B407,B407)-SUMIFS(K$2:K407,B$2:B407,B407),2))</f>
        <v/>
      </c>
      <c r="N407" s="10">
        <f>IF(L407="","",IF(L407&gt;0,ROUND(M407/L407,4),""))</f>
        <v/>
      </c>
    </row>
    <row r="408">
      <c r="A408" s="5" t="n"/>
      <c r="B408" s="6" t="n"/>
      <c r="C408" s="6" t="n"/>
      <c r="D408" s="6" t="n"/>
      <c r="E408" s="6" t="n"/>
      <c r="F408" s="7" t="n"/>
      <c r="G408" s="8">
        <f>IF(OR(B408="",E408=""),"",IF(C408="Entrada",E408,0))</f>
        <v/>
      </c>
      <c r="H408" s="8">
        <f>IF(OR(B408="",E408=""),"",IF(C408="Salida",E408,0))</f>
        <v/>
      </c>
      <c r="I408" s="9">
        <f>IF(G408="","",G408*IF(F408="",0,F408))</f>
        <v/>
      </c>
      <c r="J408" s="10">
        <f>IF(OR(H408="",H408=0),"",IFERROR(ROUND((SUMIFS(I$1:I407,B$1:B407,B408)-SUMIFS(K$1:K407,B$1:B407,B408))/(SUMIFS(G$1:G407,B$1:B407,B408)-SUMIFS(H$1:H407,B$1:B407,B408)),4),0))</f>
        <v/>
      </c>
      <c r="K408" s="9">
        <f>IF(H408="","",IF(H408=0,0,ROUND(H408*J408,2)))</f>
        <v/>
      </c>
      <c r="L408" s="8">
        <f>IF(OR(B408="",E408=""),"",SUMIFS(G$2:G408,B$2:B408,B408)-SUMIFS(H$2:H408,B$2:B408,B408))</f>
        <v/>
      </c>
      <c r="M408" s="9">
        <f>IF(L408="","",ROUND(SUMIFS(I$2:I408,B$2:B408,B408)-SUMIFS(K$2:K408,B$2:B408,B408),2))</f>
        <v/>
      </c>
      <c r="N408" s="10">
        <f>IF(L408="","",IF(L408&gt;0,ROUND(M408/L408,4),""))</f>
        <v/>
      </c>
    </row>
    <row r="409">
      <c r="A409" s="5" t="n"/>
      <c r="B409" s="6" t="n"/>
      <c r="C409" s="6" t="n"/>
      <c r="D409" s="6" t="n"/>
      <c r="E409" s="6" t="n"/>
      <c r="F409" s="7" t="n"/>
      <c r="G409" s="8">
        <f>IF(OR(B409="",E409=""),"",IF(C409="Entrada",E409,0))</f>
        <v/>
      </c>
      <c r="H409" s="8">
        <f>IF(OR(B409="",E409=""),"",IF(C409="Salida",E409,0))</f>
        <v/>
      </c>
      <c r="I409" s="9">
        <f>IF(G409="","",G409*IF(F409="",0,F409))</f>
        <v/>
      </c>
      <c r="J409" s="10">
        <f>IF(OR(H409="",H409=0),"",IFERROR(ROUND((SUMIFS(I$1:I408,B$1:B408,B409)-SUMIFS(K$1:K408,B$1:B408,B409))/(SUMIFS(G$1:G408,B$1:B408,B409)-SUMIFS(H$1:H408,B$1:B408,B409)),4),0))</f>
        <v/>
      </c>
      <c r="K409" s="9">
        <f>IF(H409="","",IF(H409=0,0,ROUND(H409*J409,2)))</f>
        <v/>
      </c>
      <c r="L409" s="8">
        <f>IF(OR(B409="",E409=""),"",SUMIFS(G$2:G409,B$2:B409,B409)-SUMIFS(H$2:H409,B$2:B409,B409))</f>
        <v/>
      </c>
      <c r="M409" s="9">
        <f>IF(L409="","",ROUND(SUMIFS(I$2:I409,B$2:B409,B409)-SUMIFS(K$2:K409,B$2:B409,B409),2))</f>
        <v/>
      </c>
      <c r="N409" s="10">
        <f>IF(L409="","",IF(L409&gt;0,ROUND(M409/L409,4),""))</f>
        <v/>
      </c>
    </row>
    <row r="410">
      <c r="A410" s="5" t="n"/>
      <c r="B410" s="6" t="n"/>
      <c r="C410" s="6" t="n"/>
      <c r="D410" s="6" t="n"/>
      <c r="E410" s="6" t="n"/>
      <c r="F410" s="7" t="n"/>
      <c r="G410" s="8">
        <f>IF(OR(B410="",E410=""),"",IF(C410="Entrada",E410,0))</f>
        <v/>
      </c>
      <c r="H410" s="8">
        <f>IF(OR(B410="",E410=""),"",IF(C410="Salida",E410,0))</f>
        <v/>
      </c>
      <c r="I410" s="9">
        <f>IF(G410="","",G410*IF(F410="",0,F410))</f>
        <v/>
      </c>
      <c r="J410" s="10">
        <f>IF(OR(H410="",H410=0),"",IFERROR(ROUND((SUMIFS(I$1:I409,B$1:B409,B410)-SUMIFS(K$1:K409,B$1:B409,B410))/(SUMIFS(G$1:G409,B$1:B409,B410)-SUMIFS(H$1:H409,B$1:B409,B410)),4),0))</f>
        <v/>
      </c>
      <c r="K410" s="9">
        <f>IF(H410="","",IF(H410=0,0,ROUND(H410*J410,2)))</f>
        <v/>
      </c>
      <c r="L410" s="8">
        <f>IF(OR(B410="",E410=""),"",SUMIFS(G$2:G410,B$2:B410,B410)-SUMIFS(H$2:H410,B$2:B410,B410))</f>
        <v/>
      </c>
      <c r="M410" s="9">
        <f>IF(L410="","",ROUND(SUMIFS(I$2:I410,B$2:B410,B410)-SUMIFS(K$2:K410,B$2:B410,B410),2))</f>
        <v/>
      </c>
      <c r="N410" s="10">
        <f>IF(L410="","",IF(L410&gt;0,ROUND(M410/L410,4),""))</f>
        <v/>
      </c>
    </row>
    <row r="411">
      <c r="A411" s="5" t="n"/>
      <c r="B411" s="6" t="n"/>
      <c r="C411" s="6" t="n"/>
      <c r="D411" s="6" t="n"/>
      <c r="E411" s="6" t="n"/>
      <c r="F411" s="7" t="n"/>
      <c r="G411" s="8">
        <f>IF(OR(B411="",E411=""),"",IF(C411="Entrada",E411,0))</f>
        <v/>
      </c>
      <c r="H411" s="8">
        <f>IF(OR(B411="",E411=""),"",IF(C411="Salida",E411,0))</f>
        <v/>
      </c>
      <c r="I411" s="9">
        <f>IF(G411="","",G411*IF(F411="",0,F411))</f>
        <v/>
      </c>
      <c r="J411" s="10">
        <f>IF(OR(H411="",H411=0),"",IFERROR(ROUND((SUMIFS(I$1:I410,B$1:B410,B411)-SUMIFS(K$1:K410,B$1:B410,B411))/(SUMIFS(G$1:G410,B$1:B410,B411)-SUMIFS(H$1:H410,B$1:B410,B411)),4),0))</f>
        <v/>
      </c>
      <c r="K411" s="9">
        <f>IF(H411="","",IF(H411=0,0,ROUND(H411*J411,2)))</f>
        <v/>
      </c>
      <c r="L411" s="8">
        <f>IF(OR(B411="",E411=""),"",SUMIFS(G$2:G411,B$2:B411,B411)-SUMIFS(H$2:H411,B$2:B411,B411))</f>
        <v/>
      </c>
      <c r="M411" s="9">
        <f>IF(L411="","",ROUND(SUMIFS(I$2:I411,B$2:B411,B411)-SUMIFS(K$2:K411,B$2:B411,B411),2))</f>
        <v/>
      </c>
      <c r="N411" s="10">
        <f>IF(L411="","",IF(L411&gt;0,ROUND(M411/L411,4),""))</f>
        <v/>
      </c>
    </row>
    <row r="412">
      <c r="A412" s="5" t="n"/>
      <c r="B412" s="6" t="n"/>
      <c r="C412" s="6" t="n"/>
      <c r="D412" s="6" t="n"/>
      <c r="E412" s="6" t="n"/>
      <c r="F412" s="7" t="n"/>
      <c r="G412" s="8">
        <f>IF(OR(B412="",E412=""),"",IF(C412="Entrada",E412,0))</f>
        <v/>
      </c>
      <c r="H412" s="8">
        <f>IF(OR(B412="",E412=""),"",IF(C412="Salida",E412,0))</f>
        <v/>
      </c>
      <c r="I412" s="9">
        <f>IF(G412="","",G412*IF(F412="",0,F412))</f>
        <v/>
      </c>
      <c r="J412" s="10">
        <f>IF(OR(H412="",H412=0),"",IFERROR(ROUND((SUMIFS(I$1:I411,B$1:B411,B412)-SUMIFS(K$1:K411,B$1:B411,B412))/(SUMIFS(G$1:G411,B$1:B411,B412)-SUMIFS(H$1:H411,B$1:B411,B412)),4),0))</f>
        <v/>
      </c>
      <c r="K412" s="9">
        <f>IF(H412="","",IF(H412=0,0,ROUND(H412*J412,2)))</f>
        <v/>
      </c>
      <c r="L412" s="8">
        <f>IF(OR(B412="",E412=""),"",SUMIFS(G$2:G412,B$2:B412,B412)-SUMIFS(H$2:H412,B$2:B412,B412))</f>
        <v/>
      </c>
      <c r="M412" s="9">
        <f>IF(L412="","",ROUND(SUMIFS(I$2:I412,B$2:B412,B412)-SUMIFS(K$2:K412,B$2:B412,B412),2))</f>
        <v/>
      </c>
      <c r="N412" s="10">
        <f>IF(L412="","",IF(L412&gt;0,ROUND(M412/L412,4),""))</f>
        <v/>
      </c>
    </row>
    <row r="413">
      <c r="A413" s="5" t="n"/>
      <c r="B413" s="6" t="n"/>
      <c r="C413" s="6" t="n"/>
      <c r="D413" s="6" t="n"/>
      <c r="E413" s="6" t="n"/>
      <c r="F413" s="7" t="n"/>
      <c r="G413" s="8">
        <f>IF(OR(B413="",E413=""),"",IF(C413="Entrada",E413,0))</f>
        <v/>
      </c>
      <c r="H413" s="8">
        <f>IF(OR(B413="",E413=""),"",IF(C413="Salida",E413,0))</f>
        <v/>
      </c>
      <c r="I413" s="9">
        <f>IF(G413="","",G413*IF(F413="",0,F413))</f>
        <v/>
      </c>
      <c r="J413" s="10">
        <f>IF(OR(H413="",H413=0),"",IFERROR(ROUND((SUMIFS(I$1:I412,B$1:B412,B413)-SUMIFS(K$1:K412,B$1:B412,B413))/(SUMIFS(G$1:G412,B$1:B412,B413)-SUMIFS(H$1:H412,B$1:B412,B413)),4),0))</f>
        <v/>
      </c>
      <c r="K413" s="9">
        <f>IF(H413="","",IF(H413=0,0,ROUND(H413*J413,2)))</f>
        <v/>
      </c>
      <c r="L413" s="8">
        <f>IF(OR(B413="",E413=""),"",SUMIFS(G$2:G413,B$2:B413,B413)-SUMIFS(H$2:H413,B$2:B413,B413))</f>
        <v/>
      </c>
      <c r="M413" s="9">
        <f>IF(L413="","",ROUND(SUMIFS(I$2:I413,B$2:B413,B413)-SUMIFS(K$2:K413,B$2:B413,B413),2))</f>
        <v/>
      </c>
      <c r="N413" s="10">
        <f>IF(L413="","",IF(L413&gt;0,ROUND(M413/L413,4),""))</f>
        <v/>
      </c>
    </row>
    <row r="414">
      <c r="A414" s="5" t="n"/>
      <c r="B414" s="6" t="n"/>
      <c r="C414" s="6" t="n"/>
      <c r="D414" s="6" t="n"/>
      <c r="E414" s="6" t="n"/>
      <c r="F414" s="7" t="n"/>
      <c r="G414" s="8">
        <f>IF(OR(B414="",E414=""),"",IF(C414="Entrada",E414,0))</f>
        <v/>
      </c>
      <c r="H414" s="8">
        <f>IF(OR(B414="",E414=""),"",IF(C414="Salida",E414,0))</f>
        <v/>
      </c>
      <c r="I414" s="9">
        <f>IF(G414="","",G414*IF(F414="",0,F414))</f>
        <v/>
      </c>
      <c r="J414" s="10">
        <f>IF(OR(H414="",H414=0),"",IFERROR(ROUND((SUMIFS(I$1:I413,B$1:B413,B414)-SUMIFS(K$1:K413,B$1:B413,B414))/(SUMIFS(G$1:G413,B$1:B413,B414)-SUMIFS(H$1:H413,B$1:B413,B414)),4),0))</f>
        <v/>
      </c>
      <c r="K414" s="9">
        <f>IF(H414="","",IF(H414=0,0,ROUND(H414*J414,2)))</f>
        <v/>
      </c>
      <c r="L414" s="8">
        <f>IF(OR(B414="",E414=""),"",SUMIFS(G$2:G414,B$2:B414,B414)-SUMIFS(H$2:H414,B$2:B414,B414))</f>
        <v/>
      </c>
      <c r="M414" s="9">
        <f>IF(L414="","",ROUND(SUMIFS(I$2:I414,B$2:B414,B414)-SUMIFS(K$2:K414,B$2:B414,B414),2))</f>
        <v/>
      </c>
      <c r="N414" s="10">
        <f>IF(L414="","",IF(L414&gt;0,ROUND(M414/L414,4),""))</f>
        <v/>
      </c>
    </row>
    <row r="415">
      <c r="A415" s="5" t="n"/>
      <c r="B415" s="6" t="n"/>
      <c r="C415" s="6" t="n"/>
      <c r="D415" s="6" t="n"/>
      <c r="E415" s="6" t="n"/>
      <c r="F415" s="7" t="n"/>
      <c r="G415" s="8">
        <f>IF(OR(B415="",E415=""),"",IF(C415="Entrada",E415,0))</f>
        <v/>
      </c>
      <c r="H415" s="8">
        <f>IF(OR(B415="",E415=""),"",IF(C415="Salida",E415,0))</f>
        <v/>
      </c>
      <c r="I415" s="9">
        <f>IF(G415="","",G415*IF(F415="",0,F415))</f>
        <v/>
      </c>
      <c r="J415" s="10">
        <f>IF(OR(H415="",H415=0),"",IFERROR(ROUND((SUMIFS(I$1:I414,B$1:B414,B415)-SUMIFS(K$1:K414,B$1:B414,B415))/(SUMIFS(G$1:G414,B$1:B414,B415)-SUMIFS(H$1:H414,B$1:B414,B415)),4),0))</f>
        <v/>
      </c>
      <c r="K415" s="9">
        <f>IF(H415="","",IF(H415=0,0,ROUND(H415*J415,2)))</f>
        <v/>
      </c>
      <c r="L415" s="8">
        <f>IF(OR(B415="",E415=""),"",SUMIFS(G$2:G415,B$2:B415,B415)-SUMIFS(H$2:H415,B$2:B415,B415))</f>
        <v/>
      </c>
      <c r="M415" s="9">
        <f>IF(L415="","",ROUND(SUMIFS(I$2:I415,B$2:B415,B415)-SUMIFS(K$2:K415,B$2:B415,B415),2))</f>
        <v/>
      </c>
      <c r="N415" s="10">
        <f>IF(L415="","",IF(L415&gt;0,ROUND(M415/L415,4),""))</f>
        <v/>
      </c>
    </row>
    <row r="416">
      <c r="A416" s="5" t="n"/>
      <c r="B416" s="6" t="n"/>
      <c r="C416" s="6" t="n"/>
      <c r="D416" s="6" t="n"/>
      <c r="E416" s="6" t="n"/>
      <c r="F416" s="7" t="n"/>
      <c r="G416" s="8">
        <f>IF(OR(B416="",E416=""),"",IF(C416="Entrada",E416,0))</f>
        <v/>
      </c>
      <c r="H416" s="8">
        <f>IF(OR(B416="",E416=""),"",IF(C416="Salida",E416,0))</f>
        <v/>
      </c>
      <c r="I416" s="9">
        <f>IF(G416="","",G416*IF(F416="",0,F416))</f>
        <v/>
      </c>
      <c r="J416" s="10">
        <f>IF(OR(H416="",H416=0),"",IFERROR(ROUND((SUMIFS(I$1:I415,B$1:B415,B416)-SUMIFS(K$1:K415,B$1:B415,B416))/(SUMIFS(G$1:G415,B$1:B415,B416)-SUMIFS(H$1:H415,B$1:B415,B416)),4),0))</f>
        <v/>
      </c>
      <c r="K416" s="9">
        <f>IF(H416="","",IF(H416=0,0,ROUND(H416*J416,2)))</f>
        <v/>
      </c>
      <c r="L416" s="8">
        <f>IF(OR(B416="",E416=""),"",SUMIFS(G$2:G416,B$2:B416,B416)-SUMIFS(H$2:H416,B$2:B416,B416))</f>
        <v/>
      </c>
      <c r="M416" s="9">
        <f>IF(L416="","",ROUND(SUMIFS(I$2:I416,B$2:B416,B416)-SUMIFS(K$2:K416,B$2:B416,B416),2))</f>
        <v/>
      </c>
      <c r="N416" s="10">
        <f>IF(L416="","",IF(L416&gt;0,ROUND(M416/L416,4),""))</f>
        <v/>
      </c>
    </row>
    <row r="417">
      <c r="A417" s="5" t="n"/>
      <c r="B417" s="6" t="n"/>
      <c r="C417" s="6" t="n"/>
      <c r="D417" s="6" t="n"/>
      <c r="E417" s="6" t="n"/>
      <c r="F417" s="7" t="n"/>
      <c r="G417" s="8">
        <f>IF(OR(B417="",E417=""),"",IF(C417="Entrada",E417,0))</f>
        <v/>
      </c>
      <c r="H417" s="8">
        <f>IF(OR(B417="",E417=""),"",IF(C417="Salida",E417,0))</f>
        <v/>
      </c>
      <c r="I417" s="9">
        <f>IF(G417="","",G417*IF(F417="",0,F417))</f>
        <v/>
      </c>
      <c r="J417" s="10">
        <f>IF(OR(H417="",H417=0),"",IFERROR(ROUND((SUMIFS(I$1:I416,B$1:B416,B417)-SUMIFS(K$1:K416,B$1:B416,B417))/(SUMIFS(G$1:G416,B$1:B416,B417)-SUMIFS(H$1:H416,B$1:B416,B417)),4),0))</f>
        <v/>
      </c>
      <c r="K417" s="9">
        <f>IF(H417="","",IF(H417=0,0,ROUND(H417*J417,2)))</f>
        <v/>
      </c>
      <c r="L417" s="8">
        <f>IF(OR(B417="",E417=""),"",SUMIFS(G$2:G417,B$2:B417,B417)-SUMIFS(H$2:H417,B$2:B417,B417))</f>
        <v/>
      </c>
      <c r="M417" s="9">
        <f>IF(L417="","",ROUND(SUMIFS(I$2:I417,B$2:B417,B417)-SUMIFS(K$2:K417,B$2:B417,B417),2))</f>
        <v/>
      </c>
      <c r="N417" s="10">
        <f>IF(L417="","",IF(L417&gt;0,ROUND(M417/L417,4),""))</f>
        <v/>
      </c>
    </row>
    <row r="418">
      <c r="A418" s="5" t="n"/>
      <c r="B418" s="6" t="n"/>
      <c r="C418" s="6" t="n"/>
      <c r="D418" s="6" t="n"/>
      <c r="E418" s="6" t="n"/>
      <c r="F418" s="7" t="n"/>
      <c r="G418" s="8">
        <f>IF(OR(B418="",E418=""),"",IF(C418="Entrada",E418,0))</f>
        <v/>
      </c>
      <c r="H418" s="8">
        <f>IF(OR(B418="",E418=""),"",IF(C418="Salida",E418,0))</f>
        <v/>
      </c>
      <c r="I418" s="9">
        <f>IF(G418="","",G418*IF(F418="",0,F418))</f>
        <v/>
      </c>
      <c r="J418" s="10">
        <f>IF(OR(H418="",H418=0),"",IFERROR(ROUND((SUMIFS(I$1:I417,B$1:B417,B418)-SUMIFS(K$1:K417,B$1:B417,B418))/(SUMIFS(G$1:G417,B$1:B417,B418)-SUMIFS(H$1:H417,B$1:B417,B418)),4),0))</f>
        <v/>
      </c>
      <c r="K418" s="9">
        <f>IF(H418="","",IF(H418=0,0,ROUND(H418*J418,2)))</f>
        <v/>
      </c>
      <c r="L418" s="8">
        <f>IF(OR(B418="",E418=""),"",SUMIFS(G$2:G418,B$2:B418,B418)-SUMIFS(H$2:H418,B$2:B418,B418))</f>
        <v/>
      </c>
      <c r="M418" s="9">
        <f>IF(L418="","",ROUND(SUMIFS(I$2:I418,B$2:B418,B418)-SUMIFS(K$2:K418,B$2:B418,B418),2))</f>
        <v/>
      </c>
      <c r="N418" s="10">
        <f>IF(L418="","",IF(L418&gt;0,ROUND(M418/L418,4),""))</f>
        <v/>
      </c>
    </row>
    <row r="419">
      <c r="A419" s="5" t="n"/>
      <c r="B419" s="6" t="n"/>
      <c r="C419" s="6" t="n"/>
      <c r="D419" s="6" t="n"/>
      <c r="E419" s="6" t="n"/>
      <c r="F419" s="7" t="n"/>
      <c r="G419" s="8">
        <f>IF(OR(B419="",E419=""),"",IF(C419="Entrada",E419,0))</f>
        <v/>
      </c>
      <c r="H419" s="8">
        <f>IF(OR(B419="",E419=""),"",IF(C419="Salida",E419,0))</f>
        <v/>
      </c>
      <c r="I419" s="9">
        <f>IF(G419="","",G419*IF(F419="",0,F419))</f>
        <v/>
      </c>
      <c r="J419" s="10">
        <f>IF(OR(H419="",H419=0),"",IFERROR(ROUND((SUMIFS(I$1:I418,B$1:B418,B419)-SUMIFS(K$1:K418,B$1:B418,B419))/(SUMIFS(G$1:G418,B$1:B418,B419)-SUMIFS(H$1:H418,B$1:B418,B419)),4),0))</f>
        <v/>
      </c>
      <c r="K419" s="9">
        <f>IF(H419="","",IF(H419=0,0,ROUND(H419*J419,2)))</f>
        <v/>
      </c>
      <c r="L419" s="8">
        <f>IF(OR(B419="",E419=""),"",SUMIFS(G$2:G419,B$2:B419,B419)-SUMIFS(H$2:H419,B$2:B419,B419))</f>
        <v/>
      </c>
      <c r="M419" s="9">
        <f>IF(L419="","",ROUND(SUMIFS(I$2:I419,B$2:B419,B419)-SUMIFS(K$2:K419,B$2:B419,B419),2))</f>
        <v/>
      </c>
      <c r="N419" s="10">
        <f>IF(L419="","",IF(L419&gt;0,ROUND(M419/L419,4),""))</f>
        <v/>
      </c>
    </row>
    <row r="420">
      <c r="A420" s="5" t="n"/>
      <c r="B420" s="6" t="n"/>
      <c r="C420" s="6" t="n"/>
      <c r="D420" s="6" t="n"/>
      <c r="E420" s="6" t="n"/>
      <c r="F420" s="7" t="n"/>
      <c r="G420" s="8">
        <f>IF(OR(B420="",E420=""),"",IF(C420="Entrada",E420,0))</f>
        <v/>
      </c>
      <c r="H420" s="8">
        <f>IF(OR(B420="",E420=""),"",IF(C420="Salida",E420,0))</f>
        <v/>
      </c>
      <c r="I420" s="9">
        <f>IF(G420="","",G420*IF(F420="",0,F420))</f>
        <v/>
      </c>
      <c r="J420" s="10">
        <f>IF(OR(H420="",H420=0),"",IFERROR(ROUND((SUMIFS(I$1:I419,B$1:B419,B420)-SUMIFS(K$1:K419,B$1:B419,B420))/(SUMIFS(G$1:G419,B$1:B419,B420)-SUMIFS(H$1:H419,B$1:B419,B420)),4),0))</f>
        <v/>
      </c>
      <c r="K420" s="9">
        <f>IF(H420="","",IF(H420=0,0,ROUND(H420*J420,2)))</f>
        <v/>
      </c>
      <c r="L420" s="8">
        <f>IF(OR(B420="",E420=""),"",SUMIFS(G$2:G420,B$2:B420,B420)-SUMIFS(H$2:H420,B$2:B420,B420))</f>
        <v/>
      </c>
      <c r="M420" s="9">
        <f>IF(L420="","",ROUND(SUMIFS(I$2:I420,B$2:B420,B420)-SUMIFS(K$2:K420,B$2:B420,B420),2))</f>
        <v/>
      </c>
      <c r="N420" s="10">
        <f>IF(L420="","",IF(L420&gt;0,ROUND(M420/L420,4),""))</f>
        <v/>
      </c>
    </row>
    <row r="421">
      <c r="A421" s="5" t="n"/>
      <c r="B421" s="6" t="n"/>
      <c r="C421" s="6" t="n"/>
      <c r="D421" s="6" t="n"/>
      <c r="E421" s="6" t="n"/>
      <c r="F421" s="7" t="n"/>
      <c r="G421" s="8">
        <f>IF(OR(B421="",E421=""),"",IF(C421="Entrada",E421,0))</f>
        <v/>
      </c>
      <c r="H421" s="8">
        <f>IF(OR(B421="",E421=""),"",IF(C421="Salida",E421,0))</f>
        <v/>
      </c>
      <c r="I421" s="9">
        <f>IF(G421="","",G421*IF(F421="",0,F421))</f>
        <v/>
      </c>
      <c r="J421" s="10">
        <f>IF(OR(H421="",H421=0),"",IFERROR(ROUND((SUMIFS(I$1:I420,B$1:B420,B421)-SUMIFS(K$1:K420,B$1:B420,B421))/(SUMIFS(G$1:G420,B$1:B420,B421)-SUMIFS(H$1:H420,B$1:B420,B421)),4),0))</f>
        <v/>
      </c>
      <c r="K421" s="9">
        <f>IF(H421="","",IF(H421=0,0,ROUND(H421*J421,2)))</f>
        <v/>
      </c>
      <c r="L421" s="8">
        <f>IF(OR(B421="",E421=""),"",SUMIFS(G$2:G421,B$2:B421,B421)-SUMIFS(H$2:H421,B$2:B421,B421))</f>
        <v/>
      </c>
      <c r="M421" s="9">
        <f>IF(L421="","",ROUND(SUMIFS(I$2:I421,B$2:B421,B421)-SUMIFS(K$2:K421,B$2:B421,B421),2))</f>
        <v/>
      </c>
      <c r="N421" s="10">
        <f>IF(L421="","",IF(L421&gt;0,ROUND(M421/L421,4),""))</f>
        <v/>
      </c>
    </row>
    <row r="422">
      <c r="A422" s="5" t="n"/>
      <c r="B422" s="6" t="n"/>
      <c r="C422" s="6" t="n"/>
      <c r="D422" s="6" t="n"/>
      <c r="E422" s="6" t="n"/>
      <c r="F422" s="7" t="n"/>
      <c r="G422" s="8">
        <f>IF(OR(B422="",E422=""),"",IF(C422="Entrada",E422,0))</f>
        <v/>
      </c>
      <c r="H422" s="8">
        <f>IF(OR(B422="",E422=""),"",IF(C422="Salida",E422,0))</f>
        <v/>
      </c>
      <c r="I422" s="9">
        <f>IF(G422="","",G422*IF(F422="",0,F422))</f>
        <v/>
      </c>
      <c r="J422" s="10">
        <f>IF(OR(H422="",H422=0),"",IFERROR(ROUND((SUMIFS(I$1:I421,B$1:B421,B422)-SUMIFS(K$1:K421,B$1:B421,B422))/(SUMIFS(G$1:G421,B$1:B421,B422)-SUMIFS(H$1:H421,B$1:B421,B422)),4),0))</f>
        <v/>
      </c>
      <c r="K422" s="9">
        <f>IF(H422="","",IF(H422=0,0,ROUND(H422*J422,2)))</f>
        <v/>
      </c>
      <c r="L422" s="8">
        <f>IF(OR(B422="",E422=""),"",SUMIFS(G$2:G422,B$2:B422,B422)-SUMIFS(H$2:H422,B$2:B422,B422))</f>
        <v/>
      </c>
      <c r="M422" s="9">
        <f>IF(L422="","",ROUND(SUMIFS(I$2:I422,B$2:B422,B422)-SUMIFS(K$2:K422,B$2:B422,B422),2))</f>
        <v/>
      </c>
      <c r="N422" s="10">
        <f>IF(L422="","",IF(L422&gt;0,ROUND(M422/L422,4),""))</f>
        <v/>
      </c>
    </row>
    <row r="423">
      <c r="A423" s="5" t="n"/>
      <c r="B423" s="6" t="n"/>
      <c r="C423" s="6" t="n"/>
      <c r="D423" s="6" t="n"/>
      <c r="E423" s="6" t="n"/>
      <c r="F423" s="7" t="n"/>
      <c r="G423" s="8">
        <f>IF(OR(B423="",E423=""),"",IF(C423="Entrada",E423,0))</f>
        <v/>
      </c>
      <c r="H423" s="8">
        <f>IF(OR(B423="",E423=""),"",IF(C423="Salida",E423,0))</f>
        <v/>
      </c>
      <c r="I423" s="9">
        <f>IF(G423="","",G423*IF(F423="",0,F423))</f>
        <v/>
      </c>
      <c r="J423" s="10">
        <f>IF(OR(H423="",H423=0),"",IFERROR(ROUND((SUMIFS(I$1:I422,B$1:B422,B423)-SUMIFS(K$1:K422,B$1:B422,B423))/(SUMIFS(G$1:G422,B$1:B422,B423)-SUMIFS(H$1:H422,B$1:B422,B423)),4),0))</f>
        <v/>
      </c>
      <c r="K423" s="9">
        <f>IF(H423="","",IF(H423=0,0,ROUND(H423*J423,2)))</f>
        <v/>
      </c>
      <c r="L423" s="8">
        <f>IF(OR(B423="",E423=""),"",SUMIFS(G$2:G423,B$2:B423,B423)-SUMIFS(H$2:H423,B$2:B423,B423))</f>
        <v/>
      </c>
      <c r="M423" s="9">
        <f>IF(L423="","",ROUND(SUMIFS(I$2:I423,B$2:B423,B423)-SUMIFS(K$2:K423,B$2:B423,B423),2))</f>
        <v/>
      </c>
      <c r="N423" s="10">
        <f>IF(L423="","",IF(L423&gt;0,ROUND(M423/L423,4),""))</f>
        <v/>
      </c>
    </row>
    <row r="424">
      <c r="A424" s="5" t="n"/>
      <c r="B424" s="6" t="n"/>
      <c r="C424" s="6" t="n"/>
      <c r="D424" s="6" t="n"/>
      <c r="E424" s="6" t="n"/>
      <c r="F424" s="7" t="n"/>
      <c r="G424" s="8">
        <f>IF(OR(B424="",E424=""),"",IF(C424="Entrada",E424,0))</f>
        <v/>
      </c>
      <c r="H424" s="8">
        <f>IF(OR(B424="",E424=""),"",IF(C424="Salida",E424,0))</f>
        <v/>
      </c>
      <c r="I424" s="9">
        <f>IF(G424="","",G424*IF(F424="",0,F424))</f>
        <v/>
      </c>
      <c r="J424" s="10">
        <f>IF(OR(H424="",H424=0),"",IFERROR(ROUND((SUMIFS(I$1:I423,B$1:B423,B424)-SUMIFS(K$1:K423,B$1:B423,B424))/(SUMIFS(G$1:G423,B$1:B423,B424)-SUMIFS(H$1:H423,B$1:B423,B424)),4),0))</f>
        <v/>
      </c>
      <c r="K424" s="9">
        <f>IF(H424="","",IF(H424=0,0,ROUND(H424*J424,2)))</f>
        <v/>
      </c>
      <c r="L424" s="8">
        <f>IF(OR(B424="",E424=""),"",SUMIFS(G$2:G424,B$2:B424,B424)-SUMIFS(H$2:H424,B$2:B424,B424))</f>
        <v/>
      </c>
      <c r="M424" s="9">
        <f>IF(L424="","",ROUND(SUMIFS(I$2:I424,B$2:B424,B424)-SUMIFS(K$2:K424,B$2:B424,B424),2))</f>
        <v/>
      </c>
      <c r="N424" s="10">
        <f>IF(L424="","",IF(L424&gt;0,ROUND(M424/L424,4),""))</f>
        <v/>
      </c>
    </row>
    <row r="425">
      <c r="A425" s="5" t="n"/>
      <c r="B425" s="6" t="n"/>
      <c r="C425" s="6" t="n"/>
      <c r="D425" s="6" t="n"/>
      <c r="E425" s="6" t="n"/>
      <c r="F425" s="7" t="n"/>
      <c r="G425" s="8">
        <f>IF(OR(B425="",E425=""),"",IF(C425="Entrada",E425,0))</f>
        <v/>
      </c>
      <c r="H425" s="8">
        <f>IF(OR(B425="",E425=""),"",IF(C425="Salida",E425,0))</f>
        <v/>
      </c>
      <c r="I425" s="9">
        <f>IF(G425="","",G425*IF(F425="",0,F425))</f>
        <v/>
      </c>
      <c r="J425" s="10">
        <f>IF(OR(H425="",H425=0),"",IFERROR(ROUND((SUMIFS(I$1:I424,B$1:B424,B425)-SUMIFS(K$1:K424,B$1:B424,B425))/(SUMIFS(G$1:G424,B$1:B424,B425)-SUMIFS(H$1:H424,B$1:B424,B425)),4),0))</f>
        <v/>
      </c>
      <c r="K425" s="9">
        <f>IF(H425="","",IF(H425=0,0,ROUND(H425*J425,2)))</f>
        <v/>
      </c>
      <c r="L425" s="8">
        <f>IF(OR(B425="",E425=""),"",SUMIFS(G$2:G425,B$2:B425,B425)-SUMIFS(H$2:H425,B$2:B425,B425))</f>
        <v/>
      </c>
      <c r="M425" s="9">
        <f>IF(L425="","",ROUND(SUMIFS(I$2:I425,B$2:B425,B425)-SUMIFS(K$2:K425,B$2:B425,B425),2))</f>
        <v/>
      </c>
      <c r="N425" s="10">
        <f>IF(L425="","",IF(L425&gt;0,ROUND(M425/L425,4),""))</f>
        <v/>
      </c>
    </row>
    <row r="426">
      <c r="A426" s="5" t="n"/>
      <c r="B426" s="6" t="n"/>
      <c r="C426" s="6" t="n"/>
      <c r="D426" s="6" t="n"/>
      <c r="E426" s="6" t="n"/>
      <c r="F426" s="7" t="n"/>
      <c r="G426" s="8">
        <f>IF(OR(B426="",E426=""),"",IF(C426="Entrada",E426,0))</f>
        <v/>
      </c>
      <c r="H426" s="8">
        <f>IF(OR(B426="",E426=""),"",IF(C426="Salida",E426,0))</f>
        <v/>
      </c>
      <c r="I426" s="9">
        <f>IF(G426="","",G426*IF(F426="",0,F426))</f>
        <v/>
      </c>
      <c r="J426" s="10">
        <f>IF(OR(H426="",H426=0),"",IFERROR(ROUND((SUMIFS(I$1:I425,B$1:B425,B426)-SUMIFS(K$1:K425,B$1:B425,B426))/(SUMIFS(G$1:G425,B$1:B425,B426)-SUMIFS(H$1:H425,B$1:B425,B426)),4),0))</f>
        <v/>
      </c>
      <c r="K426" s="9">
        <f>IF(H426="","",IF(H426=0,0,ROUND(H426*J426,2)))</f>
        <v/>
      </c>
      <c r="L426" s="8">
        <f>IF(OR(B426="",E426=""),"",SUMIFS(G$2:G426,B$2:B426,B426)-SUMIFS(H$2:H426,B$2:B426,B426))</f>
        <v/>
      </c>
      <c r="M426" s="9">
        <f>IF(L426="","",ROUND(SUMIFS(I$2:I426,B$2:B426,B426)-SUMIFS(K$2:K426,B$2:B426,B426),2))</f>
        <v/>
      </c>
      <c r="N426" s="10">
        <f>IF(L426="","",IF(L426&gt;0,ROUND(M426/L426,4),""))</f>
        <v/>
      </c>
    </row>
    <row r="427">
      <c r="A427" s="5" t="n"/>
      <c r="B427" s="6" t="n"/>
      <c r="C427" s="6" t="n"/>
      <c r="D427" s="6" t="n"/>
      <c r="E427" s="6" t="n"/>
      <c r="F427" s="7" t="n"/>
      <c r="G427" s="8">
        <f>IF(OR(B427="",E427=""),"",IF(C427="Entrada",E427,0))</f>
        <v/>
      </c>
      <c r="H427" s="8">
        <f>IF(OR(B427="",E427=""),"",IF(C427="Salida",E427,0))</f>
        <v/>
      </c>
      <c r="I427" s="9">
        <f>IF(G427="","",G427*IF(F427="",0,F427))</f>
        <v/>
      </c>
      <c r="J427" s="10">
        <f>IF(OR(H427="",H427=0),"",IFERROR(ROUND((SUMIFS(I$1:I426,B$1:B426,B427)-SUMIFS(K$1:K426,B$1:B426,B427))/(SUMIFS(G$1:G426,B$1:B426,B427)-SUMIFS(H$1:H426,B$1:B426,B427)),4),0))</f>
        <v/>
      </c>
      <c r="K427" s="9">
        <f>IF(H427="","",IF(H427=0,0,ROUND(H427*J427,2)))</f>
        <v/>
      </c>
      <c r="L427" s="8">
        <f>IF(OR(B427="",E427=""),"",SUMIFS(G$2:G427,B$2:B427,B427)-SUMIFS(H$2:H427,B$2:B427,B427))</f>
        <v/>
      </c>
      <c r="M427" s="9">
        <f>IF(L427="","",ROUND(SUMIFS(I$2:I427,B$2:B427,B427)-SUMIFS(K$2:K427,B$2:B427,B427),2))</f>
        <v/>
      </c>
      <c r="N427" s="10">
        <f>IF(L427="","",IF(L427&gt;0,ROUND(M427/L427,4),""))</f>
        <v/>
      </c>
    </row>
    <row r="428">
      <c r="A428" s="5" t="n"/>
      <c r="B428" s="6" t="n"/>
      <c r="C428" s="6" t="n"/>
      <c r="D428" s="6" t="n"/>
      <c r="E428" s="6" t="n"/>
      <c r="F428" s="7" t="n"/>
      <c r="G428" s="8">
        <f>IF(OR(B428="",E428=""),"",IF(C428="Entrada",E428,0))</f>
        <v/>
      </c>
      <c r="H428" s="8">
        <f>IF(OR(B428="",E428=""),"",IF(C428="Salida",E428,0))</f>
        <v/>
      </c>
      <c r="I428" s="9">
        <f>IF(G428="","",G428*IF(F428="",0,F428))</f>
        <v/>
      </c>
      <c r="J428" s="10">
        <f>IF(OR(H428="",H428=0),"",IFERROR(ROUND((SUMIFS(I$1:I427,B$1:B427,B428)-SUMIFS(K$1:K427,B$1:B427,B428))/(SUMIFS(G$1:G427,B$1:B427,B428)-SUMIFS(H$1:H427,B$1:B427,B428)),4),0))</f>
        <v/>
      </c>
      <c r="K428" s="9">
        <f>IF(H428="","",IF(H428=0,0,ROUND(H428*J428,2)))</f>
        <v/>
      </c>
      <c r="L428" s="8">
        <f>IF(OR(B428="",E428=""),"",SUMIFS(G$2:G428,B$2:B428,B428)-SUMIFS(H$2:H428,B$2:B428,B428))</f>
        <v/>
      </c>
      <c r="M428" s="9">
        <f>IF(L428="","",ROUND(SUMIFS(I$2:I428,B$2:B428,B428)-SUMIFS(K$2:K428,B$2:B428,B428),2))</f>
        <v/>
      </c>
      <c r="N428" s="10">
        <f>IF(L428="","",IF(L428&gt;0,ROUND(M428/L428,4),""))</f>
        <v/>
      </c>
    </row>
    <row r="429">
      <c r="A429" s="5" t="n"/>
      <c r="B429" s="6" t="n"/>
      <c r="C429" s="6" t="n"/>
      <c r="D429" s="6" t="n"/>
      <c r="E429" s="6" t="n"/>
      <c r="F429" s="7" t="n"/>
      <c r="G429" s="8">
        <f>IF(OR(B429="",E429=""),"",IF(C429="Entrada",E429,0))</f>
        <v/>
      </c>
      <c r="H429" s="8">
        <f>IF(OR(B429="",E429=""),"",IF(C429="Salida",E429,0))</f>
        <v/>
      </c>
      <c r="I429" s="9">
        <f>IF(G429="","",G429*IF(F429="",0,F429))</f>
        <v/>
      </c>
      <c r="J429" s="10">
        <f>IF(OR(H429="",H429=0),"",IFERROR(ROUND((SUMIFS(I$1:I428,B$1:B428,B429)-SUMIFS(K$1:K428,B$1:B428,B429))/(SUMIFS(G$1:G428,B$1:B428,B429)-SUMIFS(H$1:H428,B$1:B428,B429)),4),0))</f>
        <v/>
      </c>
      <c r="K429" s="9">
        <f>IF(H429="","",IF(H429=0,0,ROUND(H429*J429,2)))</f>
        <v/>
      </c>
      <c r="L429" s="8">
        <f>IF(OR(B429="",E429=""),"",SUMIFS(G$2:G429,B$2:B429,B429)-SUMIFS(H$2:H429,B$2:B429,B429))</f>
        <v/>
      </c>
      <c r="M429" s="9">
        <f>IF(L429="","",ROUND(SUMIFS(I$2:I429,B$2:B429,B429)-SUMIFS(K$2:K429,B$2:B429,B429),2))</f>
        <v/>
      </c>
      <c r="N429" s="10">
        <f>IF(L429="","",IF(L429&gt;0,ROUND(M429/L429,4),""))</f>
        <v/>
      </c>
    </row>
    <row r="430">
      <c r="A430" s="5" t="n"/>
      <c r="B430" s="6" t="n"/>
      <c r="C430" s="6" t="n"/>
      <c r="D430" s="6" t="n"/>
      <c r="E430" s="6" t="n"/>
      <c r="F430" s="7" t="n"/>
      <c r="G430" s="8">
        <f>IF(OR(B430="",E430=""),"",IF(C430="Entrada",E430,0))</f>
        <v/>
      </c>
      <c r="H430" s="8">
        <f>IF(OR(B430="",E430=""),"",IF(C430="Salida",E430,0))</f>
        <v/>
      </c>
      <c r="I430" s="9">
        <f>IF(G430="","",G430*IF(F430="",0,F430))</f>
        <v/>
      </c>
      <c r="J430" s="10">
        <f>IF(OR(H430="",H430=0),"",IFERROR(ROUND((SUMIFS(I$1:I429,B$1:B429,B430)-SUMIFS(K$1:K429,B$1:B429,B430))/(SUMIFS(G$1:G429,B$1:B429,B430)-SUMIFS(H$1:H429,B$1:B429,B430)),4),0))</f>
        <v/>
      </c>
      <c r="K430" s="9">
        <f>IF(H430="","",IF(H430=0,0,ROUND(H430*J430,2)))</f>
        <v/>
      </c>
      <c r="L430" s="8">
        <f>IF(OR(B430="",E430=""),"",SUMIFS(G$2:G430,B$2:B430,B430)-SUMIFS(H$2:H430,B$2:B430,B430))</f>
        <v/>
      </c>
      <c r="M430" s="9">
        <f>IF(L430="","",ROUND(SUMIFS(I$2:I430,B$2:B430,B430)-SUMIFS(K$2:K430,B$2:B430,B430),2))</f>
        <v/>
      </c>
      <c r="N430" s="10">
        <f>IF(L430="","",IF(L430&gt;0,ROUND(M430/L430,4),""))</f>
        <v/>
      </c>
    </row>
    <row r="431">
      <c r="A431" s="5" t="n"/>
      <c r="B431" s="6" t="n"/>
      <c r="C431" s="6" t="n"/>
      <c r="D431" s="6" t="n"/>
      <c r="E431" s="6" t="n"/>
      <c r="F431" s="7" t="n"/>
      <c r="G431" s="8">
        <f>IF(OR(B431="",E431=""),"",IF(C431="Entrada",E431,0))</f>
        <v/>
      </c>
      <c r="H431" s="8">
        <f>IF(OR(B431="",E431=""),"",IF(C431="Salida",E431,0))</f>
        <v/>
      </c>
      <c r="I431" s="9">
        <f>IF(G431="","",G431*IF(F431="",0,F431))</f>
        <v/>
      </c>
      <c r="J431" s="10">
        <f>IF(OR(H431="",H431=0),"",IFERROR(ROUND((SUMIFS(I$1:I430,B$1:B430,B431)-SUMIFS(K$1:K430,B$1:B430,B431))/(SUMIFS(G$1:G430,B$1:B430,B431)-SUMIFS(H$1:H430,B$1:B430,B431)),4),0))</f>
        <v/>
      </c>
      <c r="K431" s="9">
        <f>IF(H431="","",IF(H431=0,0,ROUND(H431*J431,2)))</f>
        <v/>
      </c>
      <c r="L431" s="8">
        <f>IF(OR(B431="",E431=""),"",SUMIFS(G$2:G431,B$2:B431,B431)-SUMIFS(H$2:H431,B$2:B431,B431))</f>
        <v/>
      </c>
      <c r="M431" s="9">
        <f>IF(L431="","",ROUND(SUMIFS(I$2:I431,B$2:B431,B431)-SUMIFS(K$2:K431,B$2:B431,B431),2))</f>
        <v/>
      </c>
      <c r="N431" s="10">
        <f>IF(L431="","",IF(L431&gt;0,ROUND(M431/L431,4),""))</f>
        <v/>
      </c>
    </row>
    <row r="432">
      <c r="A432" s="5" t="n"/>
      <c r="B432" s="6" t="n"/>
      <c r="C432" s="6" t="n"/>
      <c r="D432" s="6" t="n"/>
      <c r="E432" s="6" t="n"/>
      <c r="F432" s="7" t="n"/>
      <c r="G432" s="8">
        <f>IF(OR(B432="",E432=""),"",IF(C432="Entrada",E432,0))</f>
        <v/>
      </c>
      <c r="H432" s="8">
        <f>IF(OR(B432="",E432=""),"",IF(C432="Salida",E432,0))</f>
        <v/>
      </c>
      <c r="I432" s="9">
        <f>IF(G432="","",G432*IF(F432="",0,F432))</f>
        <v/>
      </c>
      <c r="J432" s="10">
        <f>IF(OR(H432="",H432=0),"",IFERROR(ROUND((SUMIFS(I$1:I431,B$1:B431,B432)-SUMIFS(K$1:K431,B$1:B431,B432))/(SUMIFS(G$1:G431,B$1:B431,B432)-SUMIFS(H$1:H431,B$1:B431,B432)),4),0))</f>
        <v/>
      </c>
      <c r="K432" s="9">
        <f>IF(H432="","",IF(H432=0,0,ROUND(H432*J432,2)))</f>
        <v/>
      </c>
      <c r="L432" s="8">
        <f>IF(OR(B432="",E432=""),"",SUMIFS(G$2:G432,B$2:B432,B432)-SUMIFS(H$2:H432,B$2:B432,B432))</f>
        <v/>
      </c>
      <c r="M432" s="9">
        <f>IF(L432="","",ROUND(SUMIFS(I$2:I432,B$2:B432,B432)-SUMIFS(K$2:K432,B$2:B432,B432),2))</f>
        <v/>
      </c>
      <c r="N432" s="10">
        <f>IF(L432="","",IF(L432&gt;0,ROUND(M432/L432,4),""))</f>
        <v/>
      </c>
    </row>
    <row r="433">
      <c r="A433" s="5" t="n"/>
      <c r="B433" s="6" t="n"/>
      <c r="C433" s="6" t="n"/>
      <c r="D433" s="6" t="n"/>
      <c r="E433" s="6" t="n"/>
      <c r="F433" s="7" t="n"/>
      <c r="G433" s="8">
        <f>IF(OR(B433="",E433=""),"",IF(C433="Entrada",E433,0))</f>
        <v/>
      </c>
      <c r="H433" s="8">
        <f>IF(OR(B433="",E433=""),"",IF(C433="Salida",E433,0))</f>
        <v/>
      </c>
      <c r="I433" s="9">
        <f>IF(G433="","",G433*IF(F433="",0,F433))</f>
        <v/>
      </c>
      <c r="J433" s="10">
        <f>IF(OR(H433="",H433=0),"",IFERROR(ROUND((SUMIFS(I$1:I432,B$1:B432,B433)-SUMIFS(K$1:K432,B$1:B432,B433))/(SUMIFS(G$1:G432,B$1:B432,B433)-SUMIFS(H$1:H432,B$1:B432,B433)),4),0))</f>
        <v/>
      </c>
      <c r="K433" s="9">
        <f>IF(H433="","",IF(H433=0,0,ROUND(H433*J433,2)))</f>
        <v/>
      </c>
      <c r="L433" s="8">
        <f>IF(OR(B433="",E433=""),"",SUMIFS(G$2:G433,B$2:B433,B433)-SUMIFS(H$2:H433,B$2:B433,B433))</f>
        <v/>
      </c>
      <c r="M433" s="9">
        <f>IF(L433="","",ROUND(SUMIFS(I$2:I433,B$2:B433,B433)-SUMIFS(K$2:K433,B$2:B433,B433),2))</f>
        <v/>
      </c>
      <c r="N433" s="10">
        <f>IF(L433="","",IF(L433&gt;0,ROUND(M433/L433,4),""))</f>
        <v/>
      </c>
    </row>
    <row r="434">
      <c r="A434" s="5" t="n"/>
      <c r="B434" s="6" t="n"/>
      <c r="C434" s="6" t="n"/>
      <c r="D434" s="6" t="n"/>
      <c r="E434" s="6" t="n"/>
      <c r="F434" s="7" t="n"/>
      <c r="G434" s="8">
        <f>IF(OR(B434="",E434=""),"",IF(C434="Entrada",E434,0))</f>
        <v/>
      </c>
      <c r="H434" s="8">
        <f>IF(OR(B434="",E434=""),"",IF(C434="Salida",E434,0))</f>
        <v/>
      </c>
      <c r="I434" s="9">
        <f>IF(G434="","",G434*IF(F434="",0,F434))</f>
        <v/>
      </c>
      <c r="J434" s="10">
        <f>IF(OR(H434="",H434=0),"",IFERROR(ROUND((SUMIFS(I$1:I433,B$1:B433,B434)-SUMIFS(K$1:K433,B$1:B433,B434))/(SUMIFS(G$1:G433,B$1:B433,B434)-SUMIFS(H$1:H433,B$1:B433,B434)),4),0))</f>
        <v/>
      </c>
      <c r="K434" s="9">
        <f>IF(H434="","",IF(H434=0,0,ROUND(H434*J434,2)))</f>
        <v/>
      </c>
      <c r="L434" s="8">
        <f>IF(OR(B434="",E434=""),"",SUMIFS(G$2:G434,B$2:B434,B434)-SUMIFS(H$2:H434,B$2:B434,B434))</f>
        <v/>
      </c>
      <c r="M434" s="9">
        <f>IF(L434="","",ROUND(SUMIFS(I$2:I434,B$2:B434,B434)-SUMIFS(K$2:K434,B$2:B434,B434),2))</f>
        <v/>
      </c>
      <c r="N434" s="10">
        <f>IF(L434="","",IF(L434&gt;0,ROUND(M434/L434,4),""))</f>
        <v/>
      </c>
    </row>
    <row r="435">
      <c r="A435" s="5" t="n"/>
      <c r="B435" s="6" t="n"/>
      <c r="C435" s="6" t="n"/>
      <c r="D435" s="6" t="n"/>
      <c r="E435" s="6" t="n"/>
      <c r="F435" s="7" t="n"/>
      <c r="G435" s="8">
        <f>IF(OR(B435="",E435=""),"",IF(C435="Entrada",E435,0))</f>
        <v/>
      </c>
      <c r="H435" s="8">
        <f>IF(OR(B435="",E435=""),"",IF(C435="Salida",E435,0))</f>
        <v/>
      </c>
      <c r="I435" s="9">
        <f>IF(G435="","",G435*IF(F435="",0,F435))</f>
        <v/>
      </c>
      <c r="J435" s="10">
        <f>IF(OR(H435="",H435=0),"",IFERROR(ROUND((SUMIFS(I$1:I434,B$1:B434,B435)-SUMIFS(K$1:K434,B$1:B434,B435))/(SUMIFS(G$1:G434,B$1:B434,B435)-SUMIFS(H$1:H434,B$1:B434,B435)),4),0))</f>
        <v/>
      </c>
      <c r="K435" s="9">
        <f>IF(H435="","",IF(H435=0,0,ROUND(H435*J435,2)))</f>
        <v/>
      </c>
      <c r="L435" s="8">
        <f>IF(OR(B435="",E435=""),"",SUMIFS(G$2:G435,B$2:B435,B435)-SUMIFS(H$2:H435,B$2:B435,B435))</f>
        <v/>
      </c>
      <c r="M435" s="9">
        <f>IF(L435="","",ROUND(SUMIFS(I$2:I435,B$2:B435,B435)-SUMIFS(K$2:K435,B$2:B435,B435),2))</f>
        <v/>
      </c>
      <c r="N435" s="10">
        <f>IF(L435="","",IF(L435&gt;0,ROUND(M435/L435,4),""))</f>
        <v/>
      </c>
    </row>
    <row r="436">
      <c r="A436" s="5" t="n"/>
      <c r="B436" s="6" t="n"/>
      <c r="C436" s="6" t="n"/>
      <c r="D436" s="6" t="n"/>
      <c r="E436" s="6" t="n"/>
      <c r="F436" s="7" t="n"/>
      <c r="G436" s="8">
        <f>IF(OR(B436="",E436=""),"",IF(C436="Entrada",E436,0))</f>
        <v/>
      </c>
      <c r="H436" s="8">
        <f>IF(OR(B436="",E436=""),"",IF(C436="Salida",E436,0))</f>
        <v/>
      </c>
      <c r="I436" s="9">
        <f>IF(G436="","",G436*IF(F436="",0,F436))</f>
        <v/>
      </c>
      <c r="J436" s="10">
        <f>IF(OR(H436="",H436=0),"",IFERROR(ROUND((SUMIFS(I$1:I435,B$1:B435,B436)-SUMIFS(K$1:K435,B$1:B435,B436))/(SUMIFS(G$1:G435,B$1:B435,B436)-SUMIFS(H$1:H435,B$1:B435,B436)),4),0))</f>
        <v/>
      </c>
      <c r="K436" s="9">
        <f>IF(H436="","",IF(H436=0,0,ROUND(H436*J436,2)))</f>
        <v/>
      </c>
      <c r="L436" s="8">
        <f>IF(OR(B436="",E436=""),"",SUMIFS(G$2:G436,B$2:B436,B436)-SUMIFS(H$2:H436,B$2:B436,B436))</f>
        <v/>
      </c>
      <c r="M436" s="9">
        <f>IF(L436="","",ROUND(SUMIFS(I$2:I436,B$2:B436,B436)-SUMIFS(K$2:K436,B$2:B436,B436),2))</f>
        <v/>
      </c>
      <c r="N436" s="10">
        <f>IF(L436="","",IF(L436&gt;0,ROUND(M436/L436,4),""))</f>
        <v/>
      </c>
    </row>
    <row r="437">
      <c r="A437" s="5" t="n"/>
      <c r="B437" s="6" t="n"/>
      <c r="C437" s="6" t="n"/>
      <c r="D437" s="6" t="n"/>
      <c r="E437" s="6" t="n"/>
      <c r="F437" s="7" t="n"/>
      <c r="G437" s="8">
        <f>IF(OR(B437="",E437=""),"",IF(C437="Entrada",E437,0))</f>
        <v/>
      </c>
      <c r="H437" s="8">
        <f>IF(OR(B437="",E437=""),"",IF(C437="Salida",E437,0))</f>
        <v/>
      </c>
      <c r="I437" s="9">
        <f>IF(G437="","",G437*IF(F437="",0,F437))</f>
        <v/>
      </c>
      <c r="J437" s="10">
        <f>IF(OR(H437="",H437=0),"",IFERROR(ROUND((SUMIFS(I$1:I436,B$1:B436,B437)-SUMIFS(K$1:K436,B$1:B436,B437))/(SUMIFS(G$1:G436,B$1:B436,B437)-SUMIFS(H$1:H436,B$1:B436,B437)),4),0))</f>
        <v/>
      </c>
      <c r="K437" s="9">
        <f>IF(H437="","",IF(H437=0,0,ROUND(H437*J437,2)))</f>
        <v/>
      </c>
      <c r="L437" s="8">
        <f>IF(OR(B437="",E437=""),"",SUMIFS(G$2:G437,B$2:B437,B437)-SUMIFS(H$2:H437,B$2:B437,B437))</f>
        <v/>
      </c>
      <c r="M437" s="9">
        <f>IF(L437="","",ROUND(SUMIFS(I$2:I437,B$2:B437,B437)-SUMIFS(K$2:K437,B$2:B437,B437),2))</f>
        <v/>
      </c>
      <c r="N437" s="10">
        <f>IF(L437="","",IF(L437&gt;0,ROUND(M437/L437,4),""))</f>
        <v/>
      </c>
    </row>
    <row r="438">
      <c r="A438" s="5" t="n"/>
      <c r="B438" s="6" t="n"/>
      <c r="C438" s="6" t="n"/>
      <c r="D438" s="6" t="n"/>
      <c r="E438" s="6" t="n"/>
      <c r="F438" s="7" t="n"/>
      <c r="G438" s="8">
        <f>IF(OR(B438="",E438=""),"",IF(C438="Entrada",E438,0))</f>
        <v/>
      </c>
      <c r="H438" s="8">
        <f>IF(OR(B438="",E438=""),"",IF(C438="Salida",E438,0))</f>
        <v/>
      </c>
      <c r="I438" s="9">
        <f>IF(G438="","",G438*IF(F438="",0,F438))</f>
        <v/>
      </c>
      <c r="J438" s="10">
        <f>IF(OR(H438="",H438=0),"",IFERROR(ROUND((SUMIFS(I$1:I437,B$1:B437,B438)-SUMIFS(K$1:K437,B$1:B437,B438))/(SUMIFS(G$1:G437,B$1:B437,B438)-SUMIFS(H$1:H437,B$1:B437,B438)),4),0))</f>
        <v/>
      </c>
      <c r="K438" s="9">
        <f>IF(H438="","",IF(H438=0,0,ROUND(H438*J438,2)))</f>
        <v/>
      </c>
      <c r="L438" s="8">
        <f>IF(OR(B438="",E438=""),"",SUMIFS(G$2:G438,B$2:B438,B438)-SUMIFS(H$2:H438,B$2:B438,B438))</f>
        <v/>
      </c>
      <c r="M438" s="9">
        <f>IF(L438="","",ROUND(SUMIFS(I$2:I438,B$2:B438,B438)-SUMIFS(K$2:K438,B$2:B438,B438),2))</f>
        <v/>
      </c>
      <c r="N438" s="10">
        <f>IF(L438="","",IF(L438&gt;0,ROUND(M438/L438,4),""))</f>
        <v/>
      </c>
    </row>
    <row r="439">
      <c r="A439" s="5" t="n"/>
      <c r="B439" s="6" t="n"/>
      <c r="C439" s="6" t="n"/>
      <c r="D439" s="6" t="n"/>
      <c r="E439" s="6" t="n"/>
      <c r="F439" s="7" t="n"/>
      <c r="G439" s="8">
        <f>IF(OR(B439="",E439=""),"",IF(C439="Entrada",E439,0))</f>
        <v/>
      </c>
      <c r="H439" s="8">
        <f>IF(OR(B439="",E439=""),"",IF(C439="Salida",E439,0))</f>
        <v/>
      </c>
      <c r="I439" s="9">
        <f>IF(G439="","",G439*IF(F439="",0,F439))</f>
        <v/>
      </c>
      <c r="J439" s="10">
        <f>IF(OR(H439="",H439=0),"",IFERROR(ROUND((SUMIFS(I$1:I438,B$1:B438,B439)-SUMIFS(K$1:K438,B$1:B438,B439))/(SUMIFS(G$1:G438,B$1:B438,B439)-SUMIFS(H$1:H438,B$1:B438,B439)),4),0))</f>
        <v/>
      </c>
      <c r="K439" s="9">
        <f>IF(H439="","",IF(H439=0,0,ROUND(H439*J439,2)))</f>
        <v/>
      </c>
      <c r="L439" s="8">
        <f>IF(OR(B439="",E439=""),"",SUMIFS(G$2:G439,B$2:B439,B439)-SUMIFS(H$2:H439,B$2:B439,B439))</f>
        <v/>
      </c>
      <c r="M439" s="9">
        <f>IF(L439="","",ROUND(SUMIFS(I$2:I439,B$2:B439,B439)-SUMIFS(K$2:K439,B$2:B439,B439),2))</f>
        <v/>
      </c>
      <c r="N439" s="10">
        <f>IF(L439="","",IF(L439&gt;0,ROUND(M439/L439,4),""))</f>
        <v/>
      </c>
    </row>
    <row r="440">
      <c r="A440" s="5" t="n"/>
      <c r="B440" s="6" t="n"/>
      <c r="C440" s="6" t="n"/>
      <c r="D440" s="6" t="n"/>
      <c r="E440" s="6" t="n"/>
      <c r="F440" s="7" t="n"/>
      <c r="G440" s="8">
        <f>IF(OR(B440="",E440=""),"",IF(C440="Entrada",E440,0))</f>
        <v/>
      </c>
      <c r="H440" s="8">
        <f>IF(OR(B440="",E440=""),"",IF(C440="Salida",E440,0))</f>
        <v/>
      </c>
      <c r="I440" s="9">
        <f>IF(G440="","",G440*IF(F440="",0,F440))</f>
        <v/>
      </c>
      <c r="J440" s="10">
        <f>IF(OR(H440="",H440=0),"",IFERROR(ROUND((SUMIFS(I$1:I439,B$1:B439,B440)-SUMIFS(K$1:K439,B$1:B439,B440))/(SUMIFS(G$1:G439,B$1:B439,B440)-SUMIFS(H$1:H439,B$1:B439,B440)),4),0))</f>
        <v/>
      </c>
      <c r="K440" s="9">
        <f>IF(H440="","",IF(H440=0,0,ROUND(H440*J440,2)))</f>
        <v/>
      </c>
      <c r="L440" s="8">
        <f>IF(OR(B440="",E440=""),"",SUMIFS(G$2:G440,B$2:B440,B440)-SUMIFS(H$2:H440,B$2:B440,B440))</f>
        <v/>
      </c>
      <c r="M440" s="9">
        <f>IF(L440="","",ROUND(SUMIFS(I$2:I440,B$2:B440,B440)-SUMIFS(K$2:K440,B$2:B440,B440),2))</f>
        <v/>
      </c>
      <c r="N440" s="10">
        <f>IF(L440="","",IF(L440&gt;0,ROUND(M440/L440,4),""))</f>
        <v/>
      </c>
    </row>
    <row r="441">
      <c r="A441" s="5" t="n"/>
      <c r="B441" s="6" t="n"/>
      <c r="C441" s="6" t="n"/>
      <c r="D441" s="6" t="n"/>
      <c r="E441" s="6" t="n"/>
      <c r="F441" s="7" t="n"/>
      <c r="G441" s="8">
        <f>IF(OR(B441="",E441=""),"",IF(C441="Entrada",E441,0))</f>
        <v/>
      </c>
      <c r="H441" s="8">
        <f>IF(OR(B441="",E441=""),"",IF(C441="Salida",E441,0))</f>
        <v/>
      </c>
      <c r="I441" s="9">
        <f>IF(G441="","",G441*IF(F441="",0,F441))</f>
        <v/>
      </c>
      <c r="J441" s="10">
        <f>IF(OR(H441="",H441=0),"",IFERROR(ROUND((SUMIFS(I$1:I440,B$1:B440,B441)-SUMIFS(K$1:K440,B$1:B440,B441))/(SUMIFS(G$1:G440,B$1:B440,B441)-SUMIFS(H$1:H440,B$1:B440,B441)),4),0))</f>
        <v/>
      </c>
      <c r="K441" s="9">
        <f>IF(H441="","",IF(H441=0,0,ROUND(H441*J441,2)))</f>
        <v/>
      </c>
      <c r="L441" s="8">
        <f>IF(OR(B441="",E441=""),"",SUMIFS(G$2:G441,B$2:B441,B441)-SUMIFS(H$2:H441,B$2:B441,B441))</f>
        <v/>
      </c>
      <c r="M441" s="9">
        <f>IF(L441="","",ROUND(SUMIFS(I$2:I441,B$2:B441,B441)-SUMIFS(K$2:K441,B$2:B441,B441),2))</f>
        <v/>
      </c>
      <c r="N441" s="10">
        <f>IF(L441="","",IF(L441&gt;0,ROUND(M441/L441,4),""))</f>
        <v/>
      </c>
    </row>
    <row r="442">
      <c r="A442" s="5" t="n"/>
      <c r="B442" s="6" t="n"/>
      <c r="C442" s="6" t="n"/>
      <c r="D442" s="6" t="n"/>
      <c r="E442" s="6" t="n"/>
      <c r="F442" s="7" t="n"/>
      <c r="G442" s="8">
        <f>IF(OR(B442="",E442=""),"",IF(C442="Entrada",E442,0))</f>
        <v/>
      </c>
      <c r="H442" s="8">
        <f>IF(OR(B442="",E442=""),"",IF(C442="Salida",E442,0))</f>
        <v/>
      </c>
      <c r="I442" s="9">
        <f>IF(G442="","",G442*IF(F442="",0,F442))</f>
        <v/>
      </c>
      <c r="J442" s="10">
        <f>IF(OR(H442="",H442=0),"",IFERROR(ROUND((SUMIFS(I$1:I441,B$1:B441,B442)-SUMIFS(K$1:K441,B$1:B441,B442))/(SUMIFS(G$1:G441,B$1:B441,B442)-SUMIFS(H$1:H441,B$1:B441,B442)),4),0))</f>
        <v/>
      </c>
      <c r="K442" s="9">
        <f>IF(H442="","",IF(H442=0,0,ROUND(H442*J442,2)))</f>
        <v/>
      </c>
      <c r="L442" s="8">
        <f>IF(OR(B442="",E442=""),"",SUMIFS(G$2:G442,B$2:B442,B442)-SUMIFS(H$2:H442,B$2:B442,B442))</f>
        <v/>
      </c>
      <c r="M442" s="9">
        <f>IF(L442="","",ROUND(SUMIFS(I$2:I442,B$2:B442,B442)-SUMIFS(K$2:K442,B$2:B442,B442),2))</f>
        <v/>
      </c>
      <c r="N442" s="10">
        <f>IF(L442="","",IF(L442&gt;0,ROUND(M442/L442,4),""))</f>
        <v/>
      </c>
    </row>
    <row r="443">
      <c r="A443" s="5" t="n"/>
      <c r="B443" s="6" t="n"/>
      <c r="C443" s="6" t="n"/>
      <c r="D443" s="6" t="n"/>
      <c r="E443" s="6" t="n"/>
      <c r="F443" s="7" t="n"/>
      <c r="G443" s="8">
        <f>IF(OR(B443="",E443=""),"",IF(C443="Entrada",E443,0))</f>
        <v/>
      </c>
      <c r="H443" s="8">
        <f>IF(OR(B443="",E443=""),"",IF(C443="Salida",E443,0))</f>
        <v/>
      </c>
      <c r="I443" s="9">
        <f>IF(G443="","",G443*IF(F443="",0,F443))</f>
        <v/>
      </c>
      <c r="J443" s="10">
        <f>IF(OR(H443="",H443=0),"",IFERROR(ROUND((SUMIFS(I$1:I442,B$1:B442,B443)-SUMIFS(K$1:K442,B$1:B442,B443))/(SUMIFS(G$1:G442,B$1:B442,B443)-SUMIFS(H$1:H442,B$1:B442,B443)),4),0))</f>
        <v/>
      </c>
      <c r="K443" s="9">
        <f>IF(H443="","",IF(H443=0,0,ROUND(H443*J443,2)))</f>
        <v/>
      </c>
      <c r="L443" s="8">
        <f>IF(OR(B443="",E443=""),"",SUMIFS(G$2:G443,B$2:B443,B443)-SUMIFS(H$2:H443,B$2:B443,B443))</f>
        <v/>
      </c>
      <c r="M443" s="9">
        <f>IF(L443="","",ROUND(SUMIFS(I$2:I443,B$2:B443,B443)-SUMIFS(K$2:K443,B$2:B443,B443),2))</f>
        <v/>
      </c>
      <c r="N443" s="10">
        <f>IF(L443="","",IF(L443&gt;0,ROUND(M443/L443,4),""))</f>
        <v/>
      </c>
    </row>
    <row r="444">
      <c r="A444" s="5" t="n"/>
      <c r="B444" s="6" t="n"/>
      <c r="C444" s="6" t="n"/>
      <c r="D444" s="6" t="n"/>
      <c r="E444" s="6" t="n"/>
      <c r="F444" s="7" t="n"/>
      <c r="G444" s="8">
        <f>IF(OR(B444="",E444=""),"",IF(C444="Entrada",E444,0))</f>
        <v/>
      </c>
      <c r="H444" s="8">
        <f>IF(OR(B444="",E444=""),"",IF(C444="Salida",E444,0))</f>
        <v/>
      </c>
      <c r="I444" s="9">
        <f>IF(G444="","",G444*IF(F444="",0,F444))</f>
        <v/>
      </c>
      <c r="J444" s="10">
        <f>IF(OR(H444="",H444=0),"",IFERROR(ROUND((SUMIFS(I$1:I443,B$1:B443,B444)-SUMIFS(K$1:K443,B$1:B443,B444))/(SUMIFS(G$1:G443,B$1:B443,B444)-SUMIFS(H$1:H443,B$1:B443,B444)),4),0))</f>
        <v/>
      </c>
      <c r="K444" s="9">
        <f>IF(H444="","",IF(H444=0,0,ROUND(H444*J444,2)))</f>
        <v/>
      </c>
      <c r="L444" s="8">
        <f>IF(OR(B444="",E444=""),"",SUMIFS(G$2:G444,B$2:B444,B444)-SUMIFS(H$2:H444,B$2:B444,B444))</f>
        <v/>
      </c>
      <c r="M444" s="9">
        <f>IF(L444="","",ROUND(SUMIFS(I$2:I444,B$2:B444,B444)-SUMIFS(K$2:K444,B$2:B444,B444),2))</f>
        <v/>
      </c>
      <c r="N444" s="10">
        <f>IF(L444="","",IF(L444&gt;0,ROUND(M444/L444,4),""))</f>
        <v/>
      </c>
    </row>
    <row r="445">
      <c r="A445" s="5" t="n"/>
      <c r="B445" s="6" t="n"/>
      <c r="C445" s="6" t="n"/>
      <c r="D445" s="6" t="n"/>
      <c r="E445" s="6" t="n"/>
      <c r="F445" s="7" t="n"/>
      <c r="G445" s="8">
        <f>IF(OR(B445="",E445=""),"",IF(C445="Entrada",E445,0))</f>
        <v/>
      </c>
      <c r="H445" s="8">
        <f>IF(OR(B445="",E445=""),"",IF(C445="Salida",E445,0))</f>
        <v/>
      </c>
      <c r="I445" s="9">
        <f>IF(G445="","",G445*IF(F445="",0,F445))</f>
        <v/>
      </c>
      <c r="J445" s="10">
        <f>IF(OR(H445="",H445=0),"",IFERROR(ROUND((SUMIFS(I$1:I444,B$1:B444,B445)-SUMIFS(K$1:K444,B$1:B444,B445))/(SUMIFS(G$1:G444,B$1:B444,B445)-SUMIFS(H$1:H444,B$1:B444,B445)),4),0))</f>
        <v/>
      </c>
      <c r="K445" s="9">
        <f>IF(H445="","",IF(H445=0,0,ROUND(H445*J445,2)))</f>
        <v/>
      </c>
      <c r="L445" s="8">
        <f>IF(OR(B445="",E445=""),"",SUMIFS(G$2:G445,B$2:B445,B445)-SUMIFS(H$2:H445,B$2:B445,B445))</f>
        <v/>
      </c>
      <c r="M445" s="9">
        <f>IF(L445="","",ROUND(SUMIFS(I$2:I445,B$2:B445,B445)-SUMIFS(K$2:K445,B$2:B445,B445),2))</f>
        <v/>
      </c>
      <c r="N445" s="10">
        <f>IF(L445="","",IF(L445&gt;0,ROUND(M445/L445,4),""))</f>
        <v/>
      </c>
    </row>
    <row r="446">
      <c r="A446" s="5" t="n"/>
      <c r="B446" s="6" t="n"/>
      <c r="C446" s="6" t="n"/>
      <c r="D446" s="6" t="n"/>
      <c r="E446" s="6" t="n"/>
      <c r="F446" s="7" t="n"/>
      <c r="G446" s="8">
        <f>IF(OR(B446="",E446=""),"",IF(C446="Entrada",E446,0))</f>
        <v/>
      </c>
      <c r="H446" s="8">
        <f>IF(OR(B446="",E446=""),"",IF(C446="Salida",E446,0))</f>
        <v/>
      </c>
      <c r="I446" s="9">
        <f>IF(G446="","",G446*IF(F446="",0,F446))</f>
        <v/>
      </c>
      <c r="J446" s="10">
        <f>IF(OR(H446="",H446=0),"",IFERROR(ROUND((SUMIFS(I$1:I445,B$1:B445,B446)-SUMIFS(K$1:K445,B$1:B445,B446))/(SUMIFS(G$1:G445,B$1:B445,B446)-SUMIFS(H$1:H445,B$1:B445,B446)),4),0))</f>
        <v/>
      </c>
      <c r="K446" s="9">
        <f>IF(H446="","",IF(H446=0,0,ROUND(H446*J446,2)))</f>
        <v/>
      </c>
      <c r="L446" s="8">
        <f>IF(OR(B446="",E446=""),"",SUMIFS(G$2:G446,B$2:B446,B446)-SUMIFS(H$2:H446,B$2:B446,B446))</f>
        <v/>
      </c>
      <c r="M446" s="9">
        <f>IF(L446="","",ROUND(SUMIFS(I$2:I446,B$2:B446,B446)-SUMIFS(K$2:K446,B$2:B446,B446),2))</f>
        <v/>
      </c>
      <c r="N446" s="10">
        <f>IF(L446="","",IF(L446&gt;0,ROUND(M446/L446,4),""))</f>
        <v/>
      </c>
    </row>
    <row r="447">
      <c r="A447" s="5" t="n"/>
      <c r="B447" s="6" t="n"/>
      <c r="C447" s="6" t="n"/>
      <c r="D447" s="6" t="n"/>
      <c r="E447" s="6" t="n"/>
      <c r="F447" s="7" t="n"/>
      <c r="G447" s="8">
        <f>IF(OR(B447="",E447=""),"",IF(C447="Entrada",E447,0))</f>
        <v/>
      </c>
      <c r="H447" s="8">
        <f>IF(OR(B447="",E447=""),"",IF(C447="Salida",E447,0))</f>
        <v/>
      </c>
      <c r="I447" s="9">
        <f>IF(G447="","",G447*IF(F447="",0,F447))</f>
        <v/>
      </c>
      <c r="J447" s="10">
        <f>IF(OR(H447="",H447=0),"",IFERROR(ROUND((SUMIFS(I$1:I446,B$1:B446,B447)-SUMIFS(K$1:K446,B$1:B446,B447))/(SUMIFS(G$1:G446,B$1:B446,B447)-SUMIFS(H$1:H446,B$1:B446,B447)),4),0))</f>
        <v/>
      </c>
      <c r="K447" s="9">
        <f>IF(H447="","",IF(H447=0,0,ROUND(H447*J447,2)))</f>
        <v/>
      </c>
      <c r="L447" s="8">
        <f>IF(OR(B447="",E447=""),"",SUMIFS(G$2:G447,B$2:B447,B447)-SUMIFS(H$2:H447,B$2:B447,B447))</f>
        <v/>
      </c>
      <c r="M447" s="9">
        <f>IF(L447="","",ROUND(SUMIFS(I$2:I447,B$2:B447,B447)-SUMIFS(K$2:K447,B$2:B447,B447),2))</f>
        <v/>
      </c>
      <c r="N447" s="10">
        <f>IF(L447="","",IF(L447&gt;0,ROUND(M447/L447,4),""))</f>
        <v/>
      </c>
    </row>
    <row r="448">
      <c r="A448" s="5" t="n"/>
      <c r="B448" s="6" t="n"/>
      <c r="C448" s="6" t="n"/>
      <c r="D448" s="6" t="n"/>
      <c r="E448" s="6" t="n"/>
      <c r="F448" s="7" t="n"/>
      <c r="G448" s="8">
        <f>IF(OR(B448="",E448=""),"",IF(C448="Entrada",E448,0))</f>
        <v/>
      </c>
      <c r="H448" s="8">
        <f>IF(OR(B448="",E448=""),"",IF(C448="Salida",E448,0))</f>
        <v/>
      </c>
      <c r="I448" s="9">
        <f>IF(G448="","",G448*IF(F448="",0,F448))</f>
        <v/>
      </c>
      <c r="J448" s="10">
        <f>IF(OR(H448="",H448=0),"",IFERROR(ROUND((SUMIFS(I$1:I447,B$1:B447,B448)-SUMIFS(K$1:K447,B$1:B447,B448))/(SUMIFS(G$1:G447,B$1:B447,B448)-SUMIFS(H$1:H447,B$1:B447,B448)),4),0))</f>
        <v/>
      </c>
      <c r="K448" s="9">
        <f>IF(H448="","",IF(H448=0,0,ROUND(H448*J448,2)))</f>
        <v/>
      </c>
      <c r="L448" s="8">
        <f>IF(OR(B448="",E448=""),"",SUMIFS(G$2:G448,B$2:B448,B448)-SUMIFS(H$2:H448,B$2:B448,B448))</f>
        <v/>
      </c>
      <c r="M448" s="9">
        <f>IF(L448="","",ROUND(SUMIFS(I$2:I448,B$2:B448,B448)-SUMIFS(K$2:K448,B$2:B448,B448),2))</f>
        <v/>
      </c>
      <c r="N448" s="10">
        <f>IF(L448="","",IF(L448&gt;0,ROUND(M448/L448,4),""))</f>
        <v/>
      </c>
    </row>
    <row r="449">
      <c r="A449" s="5" t="n"/>
      <c r="B449" s="6" t="n"/>
      <c r="C449" s="6" t="n"/>
      <c r="D449" s="6" t="n"/>
      <c r="E449" s="6" t="n"/>
      <c r="F449" s="7" t="n"/>
      <c r="G449" s="8">
        <f>IF(OR(B449="",E449=""),"",IF(C449="Entrada",E449,0))</f>
        <v/>
      </c>
      <c r="H449" s="8">
        <f>IF(OR(B449="",E449=""),"",IF(C449="Salida",E449,0))</f>
        <v/>
      </c>
      <c r="I449" s="9">
        <f>IF(G449="","",G449*IF(F449="",0,F449))</f>
        <v/>
      </c>
      <c r="J449" s="10">
        <f>IF(OR(H449="",H449=0),"",IFERROR(ROUND((SUMIFS(I$1:I448,B$1:B448,B449)-SUMIFS(K$1:K448,B$1:B448,B449))/(SUMIFS(G$1:G448,B$1:B448,B449)-SUMIFS(H$1:H448,B$1:B448,B449)),4),0))</f>
        <v/>
      </c>
      <c r="K449" s="9">
        <f>IF(H449="","",IF(H449=0,0,ROUND(H449*J449,2)))</f>
        <v/>
      </c>
      <c r="L449" s="8">
        <f>IF(OR(B449="",E449=""),"",SUMIFS(G$2:G449,B$2:B449,B449)-SUMIFS(H$2:H449,B$2:B449,B449))</f>
        <v/>
      </c>
      <c r="M449" s="9">
        <f>IF(L449="","",ROUND(SUMIFS(I$2:I449,B$2:B449,B449)-SUMIFS(K$2:K449,B$2:B449,B449),2))</f>
        <v/>
      </c>
      <c r="N449" s="10">
        <f>IF(L449="","",IF(L449&gt;0,ROUND(M449/L449,4),""))</f>
        <v/>
      </c>
    </row>
    <row r="450">
      <c r="A450" s="5" t="n"/>
      <c r="B450" s="6" t="n"/>
      <c r="C450" s="6" t="n"/>
      <c r="D450" s="6" t="n"/>
      <c r="E450" s="6" t="n"/>
      <c r="F450" s="7" t="n"/>
      <c r="G450" s="8">
        <f>IF(OR(B450="",E450=""),"",IF(C450="Entrada",E450,0))</f>
        <v/>
      </c>
      <c r="H450" s="8">
        <f>IF(OR(B450="",E450=""),"",IF(C450="Salida",E450,0))</f>
        <v/>
      </c>
      <c r="I450" s="9">
        <f>IF(G450="","",G450*IF(F450="",0,F450))</f>
        <v/>
      </c>
      <c r="J450" s="10">
        <f>IF(OR(H450="",H450=0),"",IFERROR(ROUND((SUMIFS(I$1:I449,B$1:B449,B450)-SUMIFS(K$1:K449,B$1:B449,B450))/(SUMIFS(G$1:G449,B$1:B449,B450)-SUMIFS(H$1:H449,B$1:B449,B450)),4),0))</f>
        <v/>
      </c>
      <c r="K450" s="9">
        <f>IF(H450="","",IF(H450=0,0,ROUND(H450*J450,2)))</f>
        <v/>
      </c>
      <c r="L450" s="8">
        <f>IF(OR(B450="",E450=""),"",SUMIFS(G$2:G450,B$2:B450,B450)-SUMIFS(H$2:H450,B$2:B450,B450))</f>
        <v/>
      </c>
      <c r="M450" s="9">
        <f>IF(L450="","",ROUND(SUMIFS(I$2:I450,B$2:B450,B450)-SUMIFS(K$2:K450,B$2:B450,B450),2))</f>
        <v/>
      </c>
      <c r="N450" s="10">
        <f>IF(L450="","",IF(L450&gt;0,ROUND(M450/L450,4),""))</f>
        <v/>
      </c>
    </row>
    <row r="451">
      <c r="A451" s="5" t="n"/>
      <c r="B451" s="6" t="n"/>
      <c r="C451" s="6" t="n"/>
      <c r="D451" s="6" t="n"/>
      <c r="E451" s="6" t="n"/>
      <c r="F451" s="7" t="n"/>
      <c r="G451" s="8">
        <f>IF(OR(B451="",E451=""),"",IF(C451="Entrada",E451,0))</f>
        <v/>
      </c>
      <c r="H451" s="8">
        <f>IF(OR(B451="",E451=""),"",IF(C451="Salida",E451,0))</f>
        <v/>
      </c>
      <c r="I451" s="9">
        <f>IF(G451="","",G451*IF(F451="",0,F451))</f>
        <v/>
      </c>
      <c r="J451" s="10">
        <f>IF(OR(H451="",H451=0),"",IFERROR(ROUND((SUMIFS(I$1:I450,B$1:B450,B451)-SUMIFS(K$1:K450,B$1:B450,B451))/(SUMIFS(G$1:G450,B$1:B450,B451)-SUMIFS(H$1:H450,B$1:B450,B451)),4),0))</f>
        <v/>
      </c>
      <c r="K451" s="9">
        <f>IF(H451="","",IF(H451=0,0,ROUND(H451*J451,2)))</f>
        <v/>
      </c>
      <c r="L451" s="8">
        <f>IF(OR(B451="",E451=""),"",SUMIFS(G$2:G451,B$2:B451,B451)-SUMIFS(H$2:H451,B$2:B451,B451))</f>
        <v/>
      </c>
      <c r="M451" s="9">
        <f>IF(L451="","",ROUND(SUMIFS(I$2:I451,B$2:B451,B451)-SUMIFS(K$2:K451,B$2:B451,B451),2))</f>
        <v/>
      </c>
      <c r="N451" s="10">
        <f>IF(L451="","",IF(L451&gt;0,ROUND(M451/L451,4),""))</f>
        <v/>
      </c>
    </row>
    <row r="452">
      <c r="A452" s="5" t="n"/>
      <c r="B452" s="6" t="n"/>
      <c r="C452" s="6" t="n"/>
      <c r="D452" s="6" t="n"/>
      <c r="E452" s="6" t="n"/>
      <c r="F452" s="7" t="n"/>
      <c r="G452" s="8">
        <f>IF(OR(B452="",E452=""),"",IF(C452="Entrada",E452,0))</f>
        <v/>
      </c>
      <c r="H452" s="8">
        <f>IF(OR(B452="",E452=""),"",IF(C452="Salida",E452,0))</f>
        <v/>
      </c>
      <c r="I452" s="9">
        <f>IF(G452="","",G452*IF(F452="",0,F452))</f>
        <v/>
      </c>
      <c r="J452" s="10">
        <f>IF(OR(H452="",H452=0),"",IFERROR(ROUND((SUMIFS(I$1:I451,B$1:B451,B452)-SUMIFS(K$1:K451,B$1:B451,B452))/(SUMIFS(G$1:G451,B$1:B451,B452)-SUMIFS(H$1:H451,B$1:B451,B452)),4),0))</f>
        <v/>
      </c>
      <c r="K452" s="9">
        <f>IF(H452="","",IF(H452=0,0,ROUND(H452*J452,2)))</f>
        <v/>
      </c>
      <c r="L452" s="8">
        <f>IF(OR(B452="",E452=""),"",SUMIFS(G$2:G452,B$2:B452,B452)-SUMIFS(H$2:H452,B$2:B452,B452))</f>
        <v/>
      </c>
      <c r="M452" s="9">
        <f>IF(L452="","",ROUND(SUMIFS(I$2:I452,B$2:B452,B452)-SUMIFS(K$2:K452,B$2:B452,B452),2))</f>
        <v/>
      </c>
      <c r="N452" s="10">
        <f>IF(L452="","",IF(L452&gt;0,ROUND(M452/L452,4),""))</f>
        <v/>
      </c>
    </row>
    <row r="453">
      <c r="A453" s="5" t="n"/>
      <c r="B453" s="6" t="n"/>
      <c r="C453" s="6" t="n"/>
      <c r="D453" s="6" t="n"/>
      <c r="E453" s="6" t="n"/>
      <c r="F453" s="7" t="n"/>
      <c r="G453" s="8">
        <f>IF(OR(B453="",E453=""),"",IF(C453="Entrada",E453,0))</f>
        <v/>
      </c>
      <c r="H453" s="8">
        <f>IF(OR(B453="",E453=""),"",IF(C453="Salida",E453,0))</f>
        <v/>
      </c>
      <c r="I453" s="9">
        <f>IF(G453="","",G453*IF(F453="",0,F453))</f>
        <v/>
      </c>
      <c r="J453" s="10">
        <f>IF(OR(H453="",H453=0),"",IFERROR(ROUND((SUMIFS(I$1:I452,B$1:B452,B453)-SUMIFS(K$1:K452,B$1:B452,B453))/(SUMIFS(G$1:G452,B$1:B452,B453)-SUMIFS(H$1:H452,B$1:B452,B453)),4),0))</f>
        <v/>
      </c>
      <c r="K453" s="9">
        <f>IF(H453="","",IF(H453=0,0,ROUND(H453*J453,2)))</f>
        <v/>
      </c>
      <c r="L453" s="8">
        <f>IF(OR(B453="",E453=""),"",SUMIFS(G$2:G453,B$2:B453,B453)-SUMIFS(H$2:H453,B$2:B453,B453))</f>
        <v/>
      </c>
      <c r="M453" s="9">
        <f>IF(L453="","",ROUND(SUMIFS(I$2:I453,B$2:B453,B453)-SUMIFS(K$2:K453,B$2:B453,B453),2))</f>
        <v/>
      </c>
      <c r="N453" s="10">
        <f>IF(L453="","",IF(L453&gt;0,ROUND(M453/L453,4),""))</f>
        <v/>
      </c>
    </row>
    <row r="454">
      <c r="A454" s="5" t="n"/>
      <c r="B454" s="6" t="n"/>
      <c r="C454" s="6" t="n"/>
      <c r="D454" s="6" t="n"/>
      <c r="E454" s="6" t="n"/>
      <c r="F454" s="7" t="n"/>
      <c r="G454" s="8">
        <f>IF(OR(B454="",E454=""),"",IF(C454="Entrada",E454,0))</f>
        <v/>
      </c>
      <c r="H454" s="8">
        <f>IF(OR(B454="",E454=""),"",IF(C454="Salida",E454,0))</f>
        <v/>
      </c>
      <c r="I454" s="9">
        <f>IF(G454="","",G454*IF(F454="",0,F454))</f>
        <v/>
      </c>
      <c r="J454" s="10">
        <f>IF(OR(H454="",H454=0),"",IFERROR(ROUND((SUMIFS(I$1:I453,B$1:B453,B454)-SUMIFS(K$1:K453,B$1:B453,B454))/(SUMIFS(G$1:G453,B$1:B453,B454)-SUMIFS(H$1:H453,B$1:B453,B454)),4),0))</f>
        <v/>
      </c>
      <c r="K454" s="9">
        <f>IF(H454="","",IF(H454=0,0,ROUND(H454*J454,2)))</f>
        <v/>
      </c>
      <c r="L454" s="8">
        <f>IF(OR(B454="",E454=""),"",SUMIFS(G$2:G454,B$2:B454,B454)-SUMIFS(H$2:H454,B$2:B454,B454))</f>
        <v/>
      </c>
      <c r="M454" s="9">
        <f>IF(L454="","",ROUND(SUMIFS(I$2:I454,B$2:B454,B454)-SUMIFS(K$2:K454,B$2:B454,B454),2))</f>
        <v/>
      </c>
      <c r="N454" s="10">
        <f>IF(L454="","",IF(L454&gt;0,ROUND(M454/L454,4),""))</f>
        <v/>
      </c>
    </row>
    <row r="455">
      <c r="A455" s="5" t="n"/>
      <c r="B455" s="6" t="n"/>
      <c r="C455" s="6" t="n"/>
      <c r="D455" s="6" t="n"/>
      <c r="E455" s="6" t="n"/>
      <c r="F455" s="7" t="n"/>
      <c r="G455" s="8">
        <f>IF(OR(B455="",E455=""),"",IF(C455="Entrada",E455,0))</f>
        <v/>
      </c>
      <c r="H455" s="8">
        <f>IF(OR(B455="",E455=""),"",IF(C455="Salida",E455,0))</f>
        <v/>
      </c>
      <c r="I455" s="9">
        <f>IF(G455="","",G455*IF(F455="",0,F455))</f>
        <v/>
      </c>
      <c r="J455" s="10">
        <f>IF(OR(H455="",H455=0),"",IFERROR(ROUND((SUMIFS(I$1:I454,B$1:B454,B455)-SUMIFS(K$1:K454,B$1:B454,B455))/(SUMIFS(G$1:G454,B$1:B454,B455)-SUMIFS(H$1:H454,B$1:B454,B455)),4),0))</f>
        <v/>
      </c>
      <c r="K455" s="9">
        <f>IF(H455="","",IF(H455=0,0,ROUND(H455*J455,2)))</f>
        <v/>
      </c>
      <c r="L455" s="8">
        <f>IF(OR(B455="",E455=""),"",SUMIFS(G$2:G455,B$2:B455,B455)-SUMIFS(H$2:H455,B$2:B455,B455))</f>
        <v/>
      </c>
      <c r="M455" s="9">
        <f>IF(L455="","",ROUND(SUMIFS(I$2:I455,B$2:B455,B455)-SUMIFS(K$2:K455,B$2:B455,B455),2))</f>
        <v/>
      </c>
      <c r="N455" s="10">
        <f>IF(L455="","",IF(L455&gt;0,ROUND(M455/L455,4),""))</f>
        <v/>
      </c>
    </row>
    <row r="456">
      <c r="A456" s="5" t="n"/>
      <c r="B456" s="6" t="n"/>
      <c r="C456" s="6" t="n"/>
      <c r="D456" s="6" t="n"/>
      <c r="E456" s="6" t="n"/>
      <c r="F456" s="7" t="n"/>
      <c r="G456" s="8">
        <f>IF(OR(B456="",E456=""),"",IF(C456="Entrada",E456,0))</f>
        <v/>
      </c>
      <c r="H456" s="8">
        <f>IF(OR(B456="",E456=""),"",IF(C456="Salida",E456,0))</f>
        <v/>
      </c>
      <c r="I456" s="9">
        <f>IF(G456="","",G456*IF(F456="",0,F456))</f>
        <v/>
      </c>
      <c r="J456" s="10">
        <f>IF(OR(H456="",H456=0),"",IFERROR(ROUND((SUMIFS(I$1:I455,B$1:B455,B456)-SUMIFS(K$1:K455,B$1:B455,B456))/(SUMIFS(G$1:G455,B$1:B455,B456)-SUMIFS(H$1:H455,B$1:B455,B456)),4),0))</f>
        <v/>
      </c>
      <c r="K456" s="9">
        <f>IF(H456="","",IF(H456=0,0,ROUND(H456*J456,2)))</f>
        <v/>
      </c>
      <c r="L456" s="8">
        <f>IF(OR(B456="",E456=""),"",SUMIFS(G$2:G456,B$2:B456,B456)-SUMIFS(H$2:H456,B$2:B456,B456))</f>
        <v/>
      </c>
      <c r="M456" s="9">
        <f>IF(L456="","",ROUND(SUMIFS(I$2:I456,B$2:B456,B456)-SUMIFS(K$2:K456,B$2:B456,B456),2))</f>
        <v/>
      </c>
      <c r="N456" s="10">
        <f>IF(L456="","",IF(L456&gt;0,ROUND(M456/L456,4),""))</f>
        <v/>
      </c>
    </row>
    <row r="457">
      <c r="A457" s="5" t="n"/>
      <c r="B457" s="6" t="n"/>
      <c r="C457" s="6" t="n"/>
      <c r="D457" s="6" t="n"/>
      <c r="E457" s="6" t="n"/>
      <c r="F457" s="7" t="n"/>
      <c r="G457" s="8">
        <f>IF(OR(B457="",E457=""),"",IF(C457="Entrada",E457,0))</f>
        <v/>
      </c>
      <c r="H457" s="8">
        <f>IF(OR(B457="",E457=""),"",IF(C457="Salida",E457,0))</f>
        <v/>
      </c>
      <c r="I457" s="9">
        <f>IF(G457="","",G457*IF(F457="",0,F457))</f>
        <v/>
      </c>
      <c r="J457" s="10">
        <f>IF(OR(H457="",H457=0),"",IFERROR(ROUND((SUMIFS(I$1:I456,B$1:B456,B457)-SUMIFS(K$1:K456,B$1:B456,B457))/(SUMIFS(G$1:G456,B$1:B456,B457)-SUMIFS(H$1:H456,B$1:B456,B457)),4),0))</f>
        <v/>
      </c>
      <c r="K457" s="9">
        <f>IF(H457="","",IF(H457=0,0,ROUND(H457*J457,2)))</f>
        <v/>
      </c>
      <c r="L457" s="8">
        <f>IF(OR(B457="",E457=""),"",SUMIFS(G$2:G457,B$2:B457,B457)-SUMIFS(H$2:H457,B$2:B457,B457))</f>
        <v/>
      </c>
      <c r="M457" s="9">
        <f>IF(L457="","",ROUND(SUMIFS(I$2:I457,B$2:B457,B457)-SUMIFS(K$2:K457,B$2:B457,B457),2))</f>
        <v/>
      </c>
      <c r="N457" s="10">
        <f>IF(L457="","",IF(L457&gt;0,ROUND(M457/L457,4),""))</f>
        <v/>
      </c>
    </row>
    <row r="458">
      <c r="A458" s="5" t="n"/>
      <c r="B458" s="6" t="n"/>
      <c r="C458" s="6" t="n"/>
      <c r="D458" s="6" t="n"/>
      <c r="E458" s="6" t="n"/>
      <c r="F458" s="7" t="n"/>
      <c r="G458" s="8">
        <f>IF(OR(B458="",E458=""),"",IF(C458="Entrada",E458,0))</f>
        <v/>
      </c>
      <c r="H458" s="8">
        <f>IF(OR(B458="",E458=""),"",IF(C458="Salida",E458,0))</f>
        <v/>
      </c>
      <c r="I458" s="9">
        <f>IF(G458="","",G458*IF(F458="",0,F458))</f>
        <v/>
      </c>
      <c r="J458" s="10">
        <f>IF(OR(H458="",H458=0),"",IFERROR(ROUND((SUMIFS(I$1:I457,B$1:B457,B458)-SUMIFS(K$1:K457,B$1:B457,B458))/(SUMIFS(G$1:G457,B$1:B457,B458)-SUMIFS(H$1:H457,B$1:B457,B458)),4),0))</f>
        <v/>
      </c>
      <c r="K458" s="9">
        <f>IF(H458="","",IF(H458=0,0,ROUND(H458*J458,2)))</f>
        <v/>
      </c>
      <c r="L458" s="8">
        <f>IF(OR(B458="",E458=""),"",SUMIFS(G$2:G458,B$2:B458,B458)-SUMIFS(H$2:H458,B$2:B458,B458))</f>
        <v/>
      </c>
      <c r="M458" s="9">
        <f>IF(L458="","",ROUND(SUMIFS(I$2:I458,B$2:B458,B458)-SUMIFS(K$2:K458,B$2:B458,B458),2))</f>
        <v/>
      </c>
      <c r="N458" s="10">
        <f>IF(L458="","",IF(L458&gt;0,ROUND(M458/L458,4),""))</f>
        <v/>
      </c>
    </row>
    <row r="459">
      <c r="A459" s="5" t="n"/>
      <c r="B459" s="6" t="n"/>
      <c r="C459" s="6" t="n"/>
      <c r="D459" s="6" t="n"/>
      <c r="E459" s="6" t="n"/>
      <c r="F459" s="7" t="n"/>
      <c r="G459" s="8">
        <f>IF(OR(B459="",E459=""),"",IF(C459="Entrada",E459,0))</f>
        <v/>
      </c>
      <c r="H459" s="8">
        <f>IF(OR(B459="",E459=""),"",IF(C459="Salida",E459,0))</f>
        <v/>
      </c>
      <c r="I459" s="9">
        <f>IF(G459="","",G459*IF(F459="",0,F459))</f>
        <v/>
      </c>
      <c r="J459" s="10">
        <f>IF(OR(H459="",H459=0),"",IFERROR(ROUND((SUMIFS(I$1:I458,B$1:B458,B459)-SUMIFS(K$1:K458,B$1:B458,B459))/(SUMIFS(G$1:G458,B$1:B458,B459)-SUMIFS(H$1:H458,B$1:B458,B459)),4),0))</f>
        <v/>
      </c>
      <c r="K459" s="9">
        <f>IF(H459="","",IF(H459=0,0,ROUND(H459*J459,2)))</f>
        <v/>
      </c>
      <c r="L459" s="8">
        <f>IF(OR(B459="",E459=""),"",SUMIFS(G$2:G459,B$2:B459,B459)-SUMIFS(H$2:H459,B$2:B459,B459))</f>
        <v/>
      </c>
      <c r="M459" s="9">
        <f>IF(L459="","",ROUND(SUMIFS(I$2:I459,B$2:B459,B459)-SUMIFS(K$2:K459,B$2:B459,B459),2))</f>
        <v/>
      </c>
      <c r="N459" s="10">
        <f>IF(L459="","",IF(L459&gt;0,ROUND(M459/L459,4),""))</f>
        <v/>
      </c>
    </row>
    <row r="460">
      <c r="A460" s="5" t="n"/>
      <c r="B460" s="6" t="n"/>
      <c r="C460" s="6" t="n"/>
      <c r="D460" s="6" t="n"/>
      <c r="E460" s="6" t="n"/>
      <c r="F460" s="7" t="n"/>
      <c r="G460" s="8">
        <f>IF(OR(B460="",E460=""),"",IF(C460="Entrada",E460,0))</f>
        <v/>
      </c>
      <c r="H460" s="8">
        <f>IF(OR(B460="",E460=""),"",IF(C460="Salida",E460,0))</f>
        <v/>
      </c>
      <c r="I460" s="9">
        <f>IF(G460="","",G460*IF(F460="",0,F460))</f>
        <v/>
      </c>
      <c r="J460" s="10">
        <f>IF(OR(H460="",H460=0),"",IFERROR(ROUND((SUMIFS(I$1:I459,B$1:B459,B460)-SUMIFS(K$1:K459,B$1:B459,B460))/(SUMIFS(G$1:G459,B$1:B459,B460)-SUMIFS(H$1:H459,B$1:B459,B460)),4),0))</f>
        <v/>
      </c>
      <c r="K460" s="9">
        <f>IF(H460="","",IF(H460=0,0,ROUND(H460*J460,2)))</f>
        <v/>
      </c>
      <c r="L460" s="8">
        <f>IF(OR(B460="",E460=""),"",SUMIFS(G$2:G460,B$2:B460,B460)-SUMIFS(H$2:H460,B$2:B460,B460))</f>
        <v/>
      </c>
      <c r="M460" s="9">
        <f>IF(L460="","",ROUND(SUMIFS(I$2:I460,B$2:B460,B460)-SUMIFS(K$2:K460,B$2:B460,B460),2))</f>
        <v/>
      </c>
      <c r="N460" s="10">
        <f>IF(L460="","",IF(L460&gt;0,ROUND(M460/L460,4),""))</f>
        <v/>
      </c>
    </row>
    <row r="461">
      <c r="A461" s="5" t="n"/>
      <c r="B461" s="6" t="n"/>
      <c r="C461" s="6" t="n"/>
      <c r="D461" s="6" t="n"/>
      <c r="E461" s="6" t="n"/>
      <c r="F461" s="7" t="n"/>
      <c r="G461" s="8">
        <f>IF(OR(B461="",E461=""),"",IF(C461="Entrada",E461,0))</f>
        <v/>
      </c>
      <c r="H461" s="8">
        <f>IF(OR(B461="",E461=""),"",IF(C461="Salida",E461,0))</f>
        <v/>
      </c>
      <c r="I461" s="9">
        <f>IF(G461="","",G461*IF(F461="",0,F461))</f>
        <v/>
      </c>
      <c r="J461" s="10">
        <f>IF(OR(H461="",H461=0),"",IFERROR(ROUND((SUMIFS(I$1:I460,B$1:B460,B461)-SUMIFS(K$1:K460,B$1:B460,B461))/(SUMIFS(G$1:G460,B$1:B460,B461)-SUMIFS(H$1:H460,B$1:B460,B461)),4),0))</f>
        <v/>
      </c>
      <c r="K461" s="9">
        <f>IF(H461="","",IF(H461=0,0,ROUND(H461*J461,2)))</f>
        <v/>
      </c>
      <c r="L461" s="8">
        <f>IF(OR(B461="",E461=""),"",SUMIFS(G$2:G461,B$2:B461,B461)-SUMIFS(H$2:H461,B$2:B461,B461))</f>
        <v/>
      </c>
      <c r="M461" s="9">
        <f>IF(L461="","",ROUND(SUMIFS(I$2:I461,B$2:B461,B461)-SUMIFS(K$2:K461,B$2:B461,B461),2))</f>
        <v/>
      </c>
      <c r="N461" s="10">
        <f>IF(L461="","",IF(L461&gt;0,ROUND(M461/L461,4),""))</f>
        <v/>
      </c>
    </row>
    <row r="462">
      <c r="A462" s="5" t="n"/>
      <c r="B462" s="6" t="n"/>
      <c r="C462" s="6" t="n"/>
      <c r="D462" s="6" t="n"/>
      <c r="E462" s="6" t="n"/>
      <c r="F462" s="7" t="n"/>
      <c r="G462" s="8">
        <f>IF(OR(B462="",E462=""),"",IF(C462="Entrada",E462,0))</f>
        <v/>
      </c>
      <c r="H462" s="8">
        <f>IF(OR(B462="",E462=""),"",IF(C462="Salida",E462,0))</f>
        <v/>
      </c>
      <c r="I462" s="9">
        <f>IF(G462="","",G462*IF(F462="",0,F462))</f>
        <v/>
      </c>
      <c r="J462" s="10">
        <f>IF(OR(H462="",H462=0),"",IFERROR(ROUND((SUMIFS(I$1:I461,B$1:B461,B462)-SUMIFS(K$1:K461,B$1:B461,B462))/(SUMIFS(G$1:G461,B$1:B461,B462)-SUMIFS(H$1:H461,B$1:B461,B462)),4),0))</f>
        <v/>
      </c>
      <c r="K462" s="9">
        <f>IF(H462="","",IF(H462=0,0,ROUND(H462*J462,2)))</f>
        <v/>
      </c>
      <c r="L462" s="8">
        <f>IF(OR(B462="",E462=""),"",SUMIFS(G$2:G462,B$2:B462,B462)-SUMIFS(H$2:H462,B$2:B462,B462))</f>
        <v/>
      </c>
      <c r="M462" s="9">
        <f>IF(L462="","",ROUND(SUMIFS(I$2:I462,B$2:B462,B462)-SUMIFS(K$2:K462,B$2:B462,B462),2))</f>
        <v/>
      </c>
      <c r="N462" s="10">
        <f>IF(L462="","",IF(L462&gt;0,ROUND(M462/L462,4),""))</f>
        <v/>
      </c>
    </row>
    <row r="463">
      <c r="A463" s="5" t="n"/>
      <c r="B463" s="6" t="n"/>
      <c r="C463" s="6" t="n"/>
      <c r="D463" s="6" t="n"/>
      <c r="E463" s="6" t="n"/>
      <c r="F463" s="7" t="n"/>
      <c r="G463" s="8">
        <f>IF(OR(B463="",E463=""),"",IF(C463="Entrada",E463,0))</f>
        <v/>
      </c>
      <c r="H463" s="8">
        <f>IF(OR(B463="",E463=""),"",IF(C463="Salida",E463,0))</f>
        <v/>
      </c>
      <c r="I463" s="9">
        <f>IF(G463="","",G463*IF(F463="",0,F463))</f>
        <v/>
      </c>
      <c r="J463" s="10">
        <f>IF(OR(H463="",H463=0),"",IFERROR(ROUND((SUMIFS(I$1:I462,B$1:B462,B463)-SUMIFS(K$1:K462,B$1:B462,B463))/(SUMIFS(G$1:G462,B$1:B462,B463)-SUMIFS(H$1:H462,B$1:B462,B463)),4),0))</f>
        <v/>
      </c>
      <c r="K463" s="9">
        <f>IF(H463="","",IF(H463=0,0,ROUND(H463*J463,2)))</f>
        <v/>
      </c>
      <c r="L463" s="8">
        <f>IF(OR(B463="",E463=""),"",SUMIFS(G$2:G463,B$2:B463,B463)-SUMIFS(H$2:H463,B$2:B463,B463))</f>
        <v/>
      </c>
      <c r="M463" s="9">
        <f>IF(L463="","",ROUND(SUMIFS(I$2:I463,B$2:B463,B463)-SUMIFS(K$2:K463,B$2:B463,B463),2))</f>
        <v/>
      </c>
      <c r="N463" s="10">
        <f>IF(L463="","",IF(L463&gt;0,ROUND(M463/L463,4),""))</f>
        <v/>
      </c>
    </row>
    <row r="464">
      <c r="A464" s="5" t="n"/>
      <c r="B464" s="6" t="n"/>
      <c r="C464" s="6" t="n"/>
      <c r="D464" s="6" t="n"/>
      <c r="E464" s="6" t="n"/>
      <c r="F464" s="7" t="n"/>
      <c r="G464" s="8">
        <f>IF(OR(B464="",E464=""),"",IF(C464="Entrada",E464,0))</f>
        <v/>
      </c>
      <c r="H464" s="8">
        <f>IF(OR(B464="",E464=""),"",IF(C464="Salida",E464,0))</f>
        <v/>
      </c>
      <c r="I464" s="9">
        <f>IF(G464="","",G464*IF(F464="",0,F464))</f>
        <v/>
      </c>
      <c r="J464" s="10">
        <f>IF(OR(H464="",H464=0),"",IFERROR(ROUND((SUMIFS(I$1:I463,B$1:B463,B464)-SUMIFS(K$1:K463,B$1:B463,B464))/(SUMIFS(G$1:G463,B$1:B463,B464)-SUMIFS(H$1:H463,B$1:B463,B464)),4),0))</f>
        <v/>
      </c>
      <c r="K464" s="9">
        <f>IF(H464="","",IF(H464=0,0,ROUND(H464*J464,2)))</f>
        <v/>
      </c>
      <c r="L464" s="8">
        <f>IF(OR(B464="",E464=""),"",SUMIFS(G$2:G464,B$2:B464,B464)-SUMIFS(H$2:H464,B$2:B464,B464))</f>
        <v/>
      </c>
      <c r="M464" s="9">
        <f>IF(L464="","",ROUND(SUMIFS(I$2:I464,B$2:B464,B464)-SUMIFS(K$2:K464,B$2:B464,B464),2))</f>
        <v/>
      </c>
      <c r="N464" s="10">
        <f>IF(L464="","",IF(L464&gt;0,ROUND(M464/L464,4),""))</f>
        <v/>
      </c>
    </row>
    <row r="465">
      <c r="A465" s="5" t="n"/>
      <c r="B465" s="6" t="n"/>
      <c r="C465" s="6" t="n"/>
      <c r="D465" s="6" t="n"/>
      <c r="E465" s="6" t="n"/>
      <c r="F465" s="7" t="n"/>
      <c r="G465" s="8">
        <f>IF(OR(B465="",E465=""),"",IF(C465="Entrada",E465,0))</f>
        <v/>
      </c>
      <c r="H465" s="8">
        <f>IF(OR(B465="",E465=""),"",IF(C465="Salida",E465,0))</f>
        <v/>
      </c>
      <c r="I465" s="9">
        <f>IF(G465="","",G465*IF(F465="",0,F465))</f>
        <v/>
      </c>
      <c r="J465" s="10">
        <f>IF(OR(H465="",H465=0),"",IFERROR(ROUND((SUMIFS(I$1:I464,B$1:B464,B465)-SUMIFS(K$1:K464,B$1:B464,B465))/(SUMIFS(G$1:G464,B$1:B464,B465)-SUMIFS(H$1:H464,B$1:B464,B465)),4),0))</f>
        <v/>
      </c>
      <c r="K465" s="9">
        <f>IF(H465="","",IF(H465=0,0,ROUND(H465*J465,2)))</f>
        <v/>
      </c>
      <c r="L465" s="8">
        <f>IF(OR(B465="",E465=""),"",SUMIFS(G$2:G465,B$2:B465,B465)-SUMIFS(H$2:H465,B$2:B465,B465))</f>
        <v/>
      </c>
      <c r="M465" s="9">
        <f>IF(L465="","",ROUND(SUMIFS(I$2:I465,B$2:B465,B465)-SUMIFS(K$2:K465,B$2:B465,B465),2))</f>
        <v/>
      </c>
      <c r="N465" s="10">
        <f>IF(L465="","",IF(L465&gt;0,ROUND(M465/L465,4),""))</f>
        <v/>
      </c>
    </row>
    <row r="466">
      <c r="A466" s="5" t="n"/>
      <c r="B466" s="6" t="n"/>
      <c r="C466" s="6" t="n"/>
      <c r="D466" s="6" t="n"/>
      <c r="E466" s="6" t="n"/>
      <c r="F466" s="7" t="n"/>
      <c r="G466" s="8">
        <f>IF(OR(B466="",E466=""),"",IF(C466="Entrada",E466,0))</f>
        <v/>
      </c>
      <c r="H466" s="8">
        <f>IF(OR(B466="",E466=""),"",IF(C466="Salida",E466,0))</f>
        <v/>
      </c>
      <c r="I466" s="9">
        <f>IF(G466="","",G466*IF(F466="",0,F466))</f>
        <v/>
      </c>
      <c r="J466" s="10">
        <f>IF(OR(H466="",H466=0),"",IFERROR(ROUND((SUMIFS(I$1:I465,B$1:B465,B466)-SUMIFS(K$1:K465,B$1:B465,B466))/(SUMIFS(G$1:G465,B$1:B465,B466)-SUMIFS(H$1:H465,B$1:B465,B466)),4),0))</f>
        <v/>
      </c>
      <c r="K466" s="9">
        <f>IF(H466="","",IF(H466=0,0,ROUND(H466*J466,2)))</f>
        <v/>
      </c>
      <c r="L466" s="8">
        <f>IF(OR(B466="",E466=""),"",SUMIFS(G$2:G466,B$2:B466,B466)-SUMIFS(H$2:H466,B$2:B466,B466))</f>
        <v/>
      </c>
      <c r="M466" s="9">
        <f>IF(L466="","",ROUND(SUMIFS(I$2:I466,B$2:B466,B466)-SUMIFS(K$2:K466,B$2:B466,B466),2))</f>
        <v/>
      </c>
      <c r="N466" s="10">
        <f>IF(L466="","",IF(L466&gt;0,ROUND(M466/L466,4),""))</f>
        <v/>
      </c>
    </row>
    <row r="467">
      <c r="A467" s="5" t="n"/>
      <c r="B467" s="6" t="n"/>
      <c r="C467" s="6" t="n"/>
      <c r="D467" s="6" t="n"/>
      <c r="E467" s="6" t="n"/>
      <c r="F467" s="7" t="n"/>
      <c r="G467" s="8">
        <f>IF(OR(B467="",E467=""),"",IF(C467="Entrada",E467,0))</f>
        <v/>
      </c>
      <c r="H467" s="8">
        <f>IF(OR(B467="",E467=""),"",IF(C467="Salida",E467,0))</f>
        <v/>
      </c>
      <c r="I467" s="9">
        <f>IF(G467="","",G467*IF(F467="",0,F467))</f>
        <v/>
      </c>
      <c r="J467" s="10">
        <f>IF(OR(H467="",H467=0),"",IFERROR(ROUND((SUMIFS(I$1:I466,B$1:B466,B467)-SUMIFS(K$1:K466,B$1:B466,B467))/(SUMIFS(G$1:G466,B$1:B466,B467)-SUMIFS(H$1:H466,B$1:B466,B467)),4),0))</f>
        <v/>
      </c>
      <c r="K467" s="9">
        <f>IF(H467="","",IF(H467=0,0,ROUND(H467*J467,2)))</f>
        <v/>
      </c>
      <c r="L467" s="8">
        <f>IF(OR(B467="",E467=""),"",SUMIFS(G$2:G467,B$2:B467,B467)-SUMIFS(H$2:H467,B$2:B467,B467))</f>
        <v/>
      </c>
      <c r="M467" s="9">
        <f>IF(L467="","",ROUND(SUMIFS(I$2:I467,B$2:B467,B467)-SUMIFS(K$2:K467,B$2:B467,B467),2))</f>
        <v/>
      </c>
      <c r="N467" s="10">
        <f>IF(L467="","",IF(L467&gt;0,ROUND(M467/L467,4),""))</f>
        <v/>
      </c>
    </row>
    <row r="468">
      <c r="A468" s="5" t="n"/>
      <c r="B468" s="6" t="n"/>
      <c r="C468" s="6" t="n"/>
      <c r="D468" s="6" t="n"/>
      <c r="E468" s="6" t="n"/>
      <c r="F468" s="7" t="n"/>
      <c r="G468" s="8">
        <f>IF(OR(B468="",E468=""),"",IF(C468="Entrada",E468,0))</f>
        <v/>
      </c>
      <c r="H468" s="8">
        <f>IF(OR(B468="",E468=""),"",IF(C468="Salida",E468,0))</f>
        <v/>
      </c>
      <c r="I468" s="9">
        <f>IF(G468="","",G468*IF(F468="",0,F468))</f>
        <v/>
      </c>
      <c r="J468" s="10">
        <f>IF(OR(H468="",H468=0),"",IFERROR(ROUND((SUMIFS(I$1:I467,B$1:B467,B468)-SUMIFS(K$1:K467,B$1:B467,B468))/(SUMIFS(G$1:G467,B$1:B467,B468)-SUMIFS(H$1:H467,B$1:B467,B468)),4),0))</f>
        <v/>
      </c>
      <c r="K468" s="9">
        <f>IF(H468="","",IF(H468=0,0,ROUND(H468*J468,2)))</f>
        <v/>
      </c>
      <c r="L468" s="8">
        <f>IF(OR(B468="",E468=""),"",SUMIFS(G$2:G468,B$2:B468,B468)-SUMIFS(H$2:H468,B$2:B468,B468))</f>
        <v/>
      </c>
      <c r="M468" s="9">
        <f>IF(L468="","",ROUND(SUMIFS(I$2:I468,B$2:B468,B468)-SUMIFS(K$2:K468,B$2:B468,B468),2))</f>
        <v/>
      </c>
      <c r="N468" s="10">
        <f>IF(L468="","",IF(L468&gt;0,ROUND(M468/L468,4),""))</f>
        <v/>
      </c>
    </row>
    <row r="469">
      <c r="A469" s="5" t="n"/>
      <c r="B469" s="6" t="n"/>
      <c r="C469" s="6" t="n"/>
      <c r="D469" s="6" t="n"/>
      <c r="E469" s="6" t="n"/>
      <c r="F469" s="7" t="n"/>
      <c r="G469" s="8">
        <f>IF(OR(B469="",E469=""),"",IF(C469="Entrada",E469,0))</f>
        <v/>
      </c>
      <c r="H469" s="8">
        <f>IF(OR(B469="",E469=""),"",IF(C469="Salida",E469,0))</f>
        <v/>
      </c>
      <c r="I469" s="9">
        <f>IF(G469="","",G469*IF(F469="",0,F469))</f>
        <v/>
      </c>
      <c r="J469" s="10">
        <f>IF(OR(H469="",H469=0),"",IFERROR(ROUND((SUMIFS(I$1:I468,B$1:B468,B469)-SUMIFS(K$1:K468,B$1:B468,B469))/(SUMIFS(G$1:G468,B$1:B468,B469)-SUMIFS(H$1:H468,B$1:B468,B469)),4),0))</f>
        <v/>
      </c>
      <c r="K469" s="9">
        <f>IF(H469="","",IF(H469=0,0,ROUND(H469*J469,2)))</f>
        <v/>
      </c>
      <c r="L469" s="8">
        <f>IF(OR(B469="",E469=""),"",SUMIFS(G$2:G469,B$2:B469,B469)-SUMIFS(H$2:H469,B$2:B469,B469))</f>
        <v/>
      </c>
      <c r="M469" s="9">
        <f>IF(L469="","",ROUND(SUMIFS(I$2:I469,B$2:B469,B469)-SUMIFS(K$2:K469,B$2:B469,B469),2))</f>
        <v/>
      </c>
      <c r="N469" s="10">
        <f>IF(L469="","",IF(L469&gt;0,ROUND(M469/L469,4),""))</f>
        <v/>
      </c>
    </row>
    <row r="470">
      <c r="A470" s="5" t="n"/>
      <c r="B470" s="6" t="n"/>
      <c r="C470" s="6" t="n"/>
      <c r="D470" s="6" t="n"/>
      <c r="E470" s="6" t="n"/>
      <c r="F470" s="7" t="n"/>
      <c r="G470" s="8">
        <f>IF(OR(B470="",E470=""),"",IF(C470="Entrada",E470,0))</f>
        <v/>
      </c>
      <c r="H470" s="8">
        <f>IF(OR(B470="",E470=""),"",IF(C470="Salida",E470,0))</f>
        <v/>
      </c>
      <c r="I470" s="9">
        <f>IF(G470="","",G470*IF(F470="",0,F470))</f>
        <v/>
      </c>
      <c r="J470" s="10">
        <f>IF(OR(H470="",H470=0),"",IFERROR(ROUND((SUMIFS(I$1:I469,B$1:B469,B470)-SUMIFS(K$1:K469,B$1:B469,B470))/(SUMIFS(G$1:G469,B$1:B469,B470)-SUMIFS(H$1:H469,B$1:B469,B470)),4),0))</f>
        <v/>
      </c>
      <c r="K470" s="9">
        <f>IF(H470="","",IF(H470=0,0,ROUND(H470*J470,2)))</f>
        <v/>
      </c>
      <c r="L470" s="8">
        <f>IF(OR(B470="",E470=""),"",SUMIFS(G$2:G470,B$2:B470,B470)-SUMIFS(H$2:H470,B$2:B470,B470))</f>
        <v/>
      </c>
      <c r="M470" s="9">
        <f>IF(L470="","",ROUND(SUMIFS(I$2:I470,B$2:B470,B470)-SUMIFS(K$2:K470,B$2:B470,B470),2))</f>
        <v/>
      </c>
      <c r="N470" s="10">
        <f>IF(L470="","",IF(L470&gt;0,ROUND(M470/L470,4),""))</f>
        <v/>
      </c>
    </row>
    <row r="471">
      <c r="A471" s="5" t="n"/>
      <c r="B471" s="6" t="n"/>
      <c r="C471" s="6" t="n"/>
      <c r="D471" s="6" t="n"/>
      <c r="E471" s="6" t="n"/>
      <c r="F471" s="7" t="n"/>
      <c r="G471" s="8">
        <f>IF(OR(B471="",E471=""),"",IF(C471="Entrada",E471,0))</f>
        <v/>
      </c>
      <c r="H471" s="8">
        <f>IF(OR(B471="",E471=""),"",IF(C471="Salida",E471,0))</f>
        <v/>
      </c>
      <c r="I471" s="9">
        <f>IF(G471="","",G471*IF(F471="",0,F471))</f>
        <v/>
      </c>
      <c r="J471" s="10">
        <f>IF(OR(H471="",H471=0),"",IFERROR(ROUND((SUMIFS(I$1:I470,B$1:B470,B471)-SUMIFS(K$1:K470,B$1:B470,B471))/(SUMIFS(G$1:G470,B$1:B470,B471)-SUMIFS(H$1:H470,B$1:B470,B471)),4),0))</f>
        <v/>
      </c>
      <c r="K471" s="9">
        <f>IF(H471="","",IF(H471=0,0,ROUND(H471*J471,2)))</f>
        <v/>
      </c>
      <c r="L471" s="8">
        <f>IF(OR(B471="",E471=""),"",SUMIFS(G$2:G471,B$2:B471,B471)-SUMIFS(H$2:H471,B$2:B471,B471))</f>
        <v/>
      </c>
      <c r="M471" s="9">
        <f>IF(L471="","",ROUND(SUMIFS(I$2:I471,B$2:B471,B471)-SUMIFS(K$2:K471,B$2:B471,B471),2))</f>
        <v/>
      </c>
      <c r="N471" s="10">
        <f>IF(L471="","",IF(L471&gt;0,ROUND(M471/L471,4),""))</f>
        <v/>
      </c>
    </row>
    <row r="472">
      <c r="A472" s="5" t="n"/>
      <c r="B472" s="6" t="n"/>
      <c r="C472" s="6" t="n"/>
      <c r="D472" s="6" t="n"/>
      <c r="E472" s="6" t="n"/>
      <c r="F472" s="7" t="n"/>
      <c r="G472" s="8">
        <f>IF(OR(B472="",E472=""),"",IF(C472="Entrada",E472,0))</f>
        <v/>
      </c>
      <c r="H472" s="8">
        <f>IF(OR(B472="",E472=""),"",IF(C472="Salida",E472,0))</f>
        <v/>
      </c>
      <c r="I472" s="9">
        <f>IF(G472="","",G472*IF(F472="",0,F472))</f>
        <v/>
      </c>
      <c r="J472" s="10">
        <f>IF(OR(H472="",H472=0),"",IFERROR(ROUND((SUMIFS(I$1:I471,B$1:B471,B472)-SUMIFS(K$1:K471,B$1:B471,B472))/(SUMIFS(G$1:G471,B$1:B471,B472)-SUMIFS(H$1:H471,B$1:B471,B472)),4),0))</f>
        <v/>
      </c>
      <c r="K472" s="9">
        <f>IF(H472="","",IF(H472=0,0,ROUND(H472*J472,2)))</f>
        <v/>
      </c>
      <c r="L472" s="8">
        <f>IF(OR(B472="",E472=""),"",SUMIFS(G$2:G472,B$2:B472,B472)-SUMIFS(H$2:H472,B$2:B472,B472))</f>
        <v/>
      </c>
      <c r="M472" s="9">
        <f>IF(L472="","",ROUND(SUMIFS(I$2:I472,B$2:B472,B472)-SUMIFS(K$2:K472,B$2:B472,B472),2))</f>
        <v/>
      </c>
      <c r="N472" s="10">
        <f>IF(L472="","",IF(L472&gt;0,ROUND(M472/L472,4),""))</f>
        <v/>
      </c>
    </row>
    <row r="473">
      <c r="A473" s="5" t="n"/>
      <c r="B473" s="6" t="n"/>
      <c r="C473" s="6" t="n"/>
      <c r="D473" s="6" t="n"/>
      <c r="E473" s="6" t="n"/>
      <c r="F473" s="7" t="n"/>
      <c r="G473" s="8">
        <f>IF(OR(B473="",E473=""),"",IF(C473="Entrada",E473,0))</f>
        <v/>
      </c>
      <c r="H473" s="8">
        <f>IF(OR(B473="",E473=""),"",IF(C473="Salida",E473,0))</f>
        <v/>
      </c>
      <c r="I473" s="9">
        <f>IF(G473="","",G473*IF(F473="",0,F473))</f>
        <v/>
      </c>
      <c r="J473" s="10">
        <f>IF(OR(H473="",H473=0),"",IFERROR(ROUND((SUMIFS(I$1:I472,B$1:B472,B473)-SUMIFS(K$1:K472,B$1:B472,B473))/(SUMIFS(G$1:G472,B$1:B472,B473)-SUMIFS(H$1:H472,B$1:B472,B473)),4),0))</f>
        <v/>
      </c>
      <c r="K473" s="9">
        <f>IF(H473="","",IF(H473=0,0,ROUND(H473*J473,2)))</f>
        <v/>
      </c>
      <c r="L473" s="8">
        <f>IF(OR(B473="",E473=""),"",SUMIFS(G$2:G473,B$2:B473,B473)-SUMIFS(H$2:H473,B$2:B473,B473))</f>
        <v/>
      </c>
      <c r="M473" s="9">
        <f>IF(L473="","",ROUND(SUMIFS(I$2:I473,B$2:B473,B473)-SUMIFS(K$2:K473,B$2:B473,B473),2))</f>
        <v/>
      </c>
      <c r="N473" s="10">
        <f>IF(L473="","",IF(L473&gt;0,ROUND(M473/L473,4),""))</f>
        <v/>
      </c>
    </row>
    <row r="474">
      <c r="A474" s="5" t="n"/>
      <c r="B474" s="6" t="n"/>
      <c r="C474" s="6" t="n"/>
      <c r="D474" s="6" t="n"/>
      <c r="E474" s="6" t="n"/>
      <c r="F474" s="7" t="n"/>
      <c r="G474" s="8">
        <f>IF(OR(B474="",E474=""),"",IF(C474="Entrada",E474,0))</f>
        <v/>
      </c>
      <c r="H474" s="8">
        <f>IF(OR(B474="",E474=""),"",IF(C474="Salida",E474,0))</f>
        <v/>
      </c>
      <c r="I474" s="9">
        <f>IF(G474="","",G474*IF(F474="",0,F474))</f>
        <v/>
      </c>
      <c r="J474" s="10">
        <f>IF(OR(H474="",H474=0),"",IFERROR(ROUND((SUMIFS(I$1:I473,B$1:B473,B474)-SUMIFS(K$1:K473,B$1:B473,B474))/(SUMIFS(G$1:G473,B$1:B473,B474)-SUMIFS(H$1:H473,B$1:B473,B474)),4),0))</f>
        <v/>
      </c>
      <c r="K474" s="9">
        <f>IF(H474="","",IF(H474=0,0,ROUND(H474*J474,2)))</f>
        <v/>
      </c>
      <c r="L474" s="8">
        <f>IF(OR(B474="",E474=""),"",SUMIFS(G$2:G474,B$2:B474,B474)-SUMIFS(H$2:H474,B$2:B474,B474))</f>
        <v/>
      </c>
      <c r="M474" s="9">
        <f>IF(L474="","",ROUND(SUMIFS(I$2:I474,B$2:B474,B474)-SUMIFS(K$2:K474,B$2:B474,B474),2))</f>
        <v/>
      </c>
      <c r="N474" s="10">
        <f>IF(L474="","",IF(L474&gt;0,ROUND(M474/L474,4),""))</f>
        <v/>
      </c>
    </row>
    <row r="475">
      <c r="A475" s="5" t="n"/>
      <c r="B475" s="6" t="n"/>
      <c r="C475" s="6" t="n"/>
      <c r="D475" s="6" t="n"/>
      <c r="E475" s="6" t="n"/>
      <c r="F475" s="7" t="n"/>
      <c r="G475" s="8">
        <f>IF(OR(B475="",E475=""),"",IF(C475="Entrada",E475,0))</f>
        <v/>
      </c>
      <c r="H475" s="8">
        <f>IF(OR(B475="",E475=""),"",IF(C475="Salida",E475,0))</f>
        <v/>
      </c>
      <c r="I475" s="9">
        <f>IF(G475="","",G475*IF(F475="",0,F475))</f>
        <v/>
      </c>
      <c r="J475" s="10">
        <f>IF(OR(H475="",H475=0),"",IFERROR(ROUND((SUMIFS(I$1:I474,B$1:B474,B475)-SUMIFS(K$1:K474,B$1:B474,B475))/(SUMIFS(G$1:G474,B$1:B474,B475)-SUMIFS(H$1:H474,B$1:B474,B475)),4),0))</f>
        <v/>
      </c>
      <c r="K475" s="9">
        <f>IF(H475="","",IF(H475=0,0,ROUND(H475*J475,2)))</f>
        <v/>
      </c>
      <c r="L475" s="8">
        <f>IF(OR(B475="",E475=""),"",SUMIFS(G$2:G475,B$2:B475,B475)-SUMIFS(H$2:H475,B$2:B475,B475))</f>
        <v/>
      </c>
      <c r="M475" s="9">
        <f>IF(L475="","",ROUND(SUMIFS(I$2:I475,B$2:B475,B475)-SUMIFS(K$2:K475,B$2:B475,B475),2))</f>
        <v/>
      </c>
      <c r="N475" s="10">
        <f>IF(L475="","",IF(L475&gt;0,ROUND(M475/L475,4),""))</f>
        <v/>
      </c>
    </row>
    <row r="476">
      <c r="A476" s="5" t="n"/>
      <c r="B476" s="6" t="n"/>
      <c r="C476" s="6" t="n"/>
      <c r="D476" s="6" t="n"/>
      <c r="E476" s="6" t="n"/>
      <c r="F476" s="7" t="n"/>
      <c r="G476" s="8">
        <f>IF(OR(B476="",E476=""),"",IF(C476="Entrada",E476,0))</f>
        <v/>
      </c>
      <c r="H476" s="8">
        <f>IF(OR(B476="",E476=""),"",IF(C476="Salida",E476,0))</f>
        <v/>
      </c>
      <c r="I476" s="9">
        <f>IF(G476="","",G476*IF(F476="",0,F476))</f>
        <v/>
      </c>
      <c r="J476" s="10">
        <f>IF(OR(H476="",H476=0),"",IFERROR(ROUND((SUMIFS(I$1:I475,B$1:B475,B476)-SUMIFS(K$1:K475,B$1:B475,B476))/(SUMIFS(G$1:G475,B$1:B475,B476)-SUMIFS(H$1:H475,B$1:B475,B476)),4),0))</f>
        <v/>
      </c>
      <c r="K476" s="9">
        <f>IF(H476="","",IF(H476=0,0,ROUND(H476*J476,2)))</f>
        <v/>
      </c>
      <c r="L476" s="8">
        <f>IF(OR(B476="",E476=""),"",SUMIFS(G$2:G476,B$2:B476,B476)-SUMIFS(H$2:H476,B$2:B476,B476))</f>
        <v/>
      </c>
      <c r="M476" s="9">
        <f>IF(L476="","",ROUND(SUMIFS(I$2:I476,B$2:B476,B476)-SUMIFS(K$2:K476,B$2:B476,B476),2))</f>
        <v/>
      </c>
      <c r="N476" s="10">
        <f>IF(L476="","",IF(L476&gt;0,ROUND(M476/L476,4),""))</f>
        <v/>
      </c>
    </row>
    <row r="477">
      <c r="A477" s="5" t="n"/>
      <c r="B477" s="6" t="n"/>
      <c r="C477" s="6" t="n"/>
      <c r="D477" s="6" t="n"/>
      <c r="E477" s="6" t="n"/>
      <c r="F477" s="7" t="n"/>
      <c r="G477" s="8">
        <f>IF(OR(B477="",E477=""),"",IF(C477="Entrada",E477,0))</f>
        <v/>
      </c>
      <c r="H477" s="8">
        <f>IF(OR(B477="",E477=""),"",IF(C477="Salida",E477,0))</f>
        <v/>
      </c>
      <c r="I477" s="9">
        <f>IF(G477="","",G477*IF(F477="",0,F477))</f>
        <v/>
      </c>
      <c r="J477" s="10">
        <f>IF(OR(H477="",H477=0),"",IFERROR(ROUND((SUMIFS(I$1:I476,B$1:B476,B477)-SUMIFS(K$1:K476,B$1:B476,B477))/(SUMIFS(G$1:G476,B$1:B476,B477)-SUMIFS(H$1:H476,B$1:B476,B477)),4),0))</f>
        <v/>
      </c>
      <c r="K477" s="9">
        <f>IF(H477="","",IF(H477=0,0,ROUND(H477*J477,2)))</f>
        <v/>
      </c>
      <c r="L477" s="8">
        <f>IF(OR(B477="",E477=""),"",SUMIFS(G$2:G477,B$2:B477,B477)-SUMIFS(H$2:H477,B$2:B477,B477))</f>
        <v/>
      </c>
      <c r="M477" s="9">
        <f>IF(L477="","",ROUND(SUMIFS(I$2:I477,B$2:B477,B477)-SUMIFS(K$2:K477,B$2:B477,B477),2))</f>
        <v/>
      </c>
      <c r="N477" s="10">
        <f>IF(L477="","",IF(L477&gt;0,ROUND(M477/L477,4),""))</f>
        <v/>
      </c>
    </row>
    <row r="478">
      <c r="A478" s="5" t="n"/>
      <c r="B478" s="6" t="n"/>
      <c r="C478" s="6" t="n"/>
      <c r="D478" s="6" t="n"/>
      <c r="E478" s="6" t="n"/>
      <c r="F478" s="7" t="n"/>
      <c r="G478" s="8">
        <f>IF(OR(B478="",E478=""),"",IF(C478="Entrada",E478,0))</f>
        <v/>
      </c>
      <c r="H478" s="8">
        <f>IF(OR(B478="",E478=""),"",IF(C478="Salida",E478,0))</f>
        <v/>
      </c>
      <c r="I478" s="9">
        <f>IF(G478="","",G478*IF(F478="",0,F478))</f>
        <v/>
      </c>
      <c r="J478" s="10">
        <f>IF(OR(H478="",H478=0),"",IFERROR(ROUND((SUMIFS(I$1:I477,B$1:B477,B478)-SUMIFS(K$1:K477,B$1:B477,B478))/(SUMIFS(G$1:G477,B$1:B477,B478)-SUMIFS(H$1:H477,B$1:B477,B478)),4),0))</f>
        <v/>
      </c>
      <c r="K478" s="9">
        <f>IF(H478="","",IF(H478=0,0,ROUND(H478*J478,2)))</f>
        <v/>
      </c>
      <c r="L478" s="8">
        <f>IF(OR(B478="",E478=""),"",SUMIFS(G$2:G478,B$2:B478,B478)-SUMIFS(H$2:H478,B$2:B478,B478))</f>
        <v/>
      </c>
      <c r="M478" s="9">
        <f>IF(L478="","",ROUND(SUMIFS(I$2:I478,B$2:B478,B478)-SUMIFS(K$2:K478,B$2:B478,B478),2))</f>
        <v/>
      </c>
      <c r="N478" s="10">
        <f>IF(L478="","",IF(L478&gt;0,ROUND(M478/L478,4),""))</f>
        <v/>
      </c>
    </row>
    <row r="479">
      <c r="A479" s="5" t="n"/>
      <c r="B479" s="6" t="n"/>
      <c r="C479" s="6" t="n"/>
      <c r="D479" s="6" t="n"/>
      <c r="E479" s="6" t="n"/>
      <c r="F479" s="7" t="n"/>
      <c r="G479" s="8">
        <f>IF(OR(B479="",E479=""),"",IF(C479="Entrada",E479,0))</f>
        <v/>
      </c>
      <c r="H479" s="8">
        <f>IF(OR(B479="",E479=""),"",IF(C479="Salida",E479,0))</f>
        <v/>
      </c>
      <c r="I479" s="9">
        <f>IF(G479="","",G479*IF(F479="",0,F479))</f>
        <v/>
      </c>
      <c r="J479" s="10">
        <f>IF(OR(H479="",H479=0),"",IFERROR(ROUND((SUMIFS(I$1:I478,B$1:B478,B479)-SUMIFS(K$1:K478,B$1:B478,B479))/(SUMIFS(G$1:G478,B$1:B478,B479)-SUMIFS(H$1:H478,B$1:B478,B479)),4),0))</f>
        <v/>
      </c>
      <c r="K479" s="9">
        <f>IF(H479="","",IF(H479=0,0,ROUND(H479*J479,2)))</f>
        <v/>
      </c>
      <c r="L479" s="8">
        <f>IF(OR(B479="",E479=""),"",SUMIFS(G$2:G479,B$2:B479,B479)-SUMIFS(H$2:H479,B$2:B479,B479))</f>
        <v/>
      </c>
      <c r="M479" s="9">
        <f>IF(L479="","",ROUND(SUMIFS(I$2:I479,B$2:B479,B479)-SUMIFS(K$2:K479,B$2:B479,B479),2))</f>
        <v/>
      </c>
      <c r="N479" s="10">
        <f>IF(L479="","",IF(L479&gt;0,ROUND(M479/L479,4),""))</f>
        <v/>
      </c>
    </row>
    <row r="480">
      <c r="A480" s="5" t="n"/>
      <c r="B480" s="6" t="n"/>
      <c r="C480" s="6" t="n"/>
      <c r="D480" s="6" t="n"/>
      <c r="E480" s="6" t="n"/>
      <c r="F480" s="7" t="n"/>
      <c r="G480" s="8">
        <f>IF(OR(B480="",E480=""),"",IF(C480="Entrada",E480,0))</f>
        <v/>
      </c>
      <c r="H480" s="8">
        <f>IF(OR(B480="",E480=""),"",IF(C480="Salida",E480,0))</f>
        <v/>
      </c>
      <c r="I480" s="9">
        <f>IF(G480="","",G480*IF(F480="",0,F480))</f>
        <v/>
      </c>
      <c r="J480" s="10">
        <f>IF(OR(H480="",H480=0),"",IFERROR(ROUND((SUMIFS(I$1:I479,B$1:B479,B480)-SUMIFS(K$1:K479,B$1:B479,B480))/(SUMIFS(G$1:G479,B$1:B479,B480)-SUMIFS(H$1:H479,B$1:B479,B480)),4),0))</f>
        <v/>
      </c>
      <c r="K480" s="9">
        <f>IF(H480="","",IF(H480=0,0,ROUND(H480*J480,2)))</f>
        <v/>
      </c>
      <c r="L480" s="8">
        <f>IF(OR(B480="",E480=""),"",SUMIFS(G$2:G480,B$2:B480,B480)-SUMIFS(H$2:H480,B$2:B480,B480))</f>
        <v/>
      </c>
      <c r="M480" s="9">
        <f>IF(L480="","",ROUND(SUMIFS(I$2:I480,B$2:B480,B480)-SUMIFS(K$2:K480,B$2:B480,B480),2))</f>
        <v/>
      </c>
      <c r="N480" s="10">
        <f>IF(L480="","",IF(L480&gt;0,ROUND(M480/L480,4),""))</f>
        <v/>
      </c>
    </row>
    <row r="481">
      <c r="A481" s="5" t="n"/>
      <c r="B481" s="6" t="n"/>
      <c r="C481" s="6" t="n"/>
      <c r="D481" s="6" t="n"/>
      <c r="E481" s="6" t="n"/>
      <c r="F481" s="7" t="n"/>
      <c r="G481" s="8">
        <f>IF(OR(B481="",E481=""),"",IF(C481="Entrada",E481,0))</f>
        <v/>
      </c>
      <c r="H481" s="8">
        <f>IF(OR(B481="",E481=""),"",IF(C481="Salida",E481,0))</f>
        <v/>
      </c>
      <c r="I481" s="9">
        <f>IF(G481="","",G481*IF(F481="",0,F481))</f>
        <v/>
      </c>
      <c r="J481" s="10">
        <f>IF(OR(H481="",H481=0),"",IFERROR(ROUND((SUMIFS(I$1:I480,B$1:B480,B481)-SUMIFS(K$1:K480,B$1:B480,B481))/(SUMIFS(G$1:G480,B$1:B480,B481)-SUMIFS(H$1:H480,B$1:B480,B481)),4),0))</f>
        <v/>
      </c>
      <c r="K481" s="9">
        <f>IF(H481="","",IF(H481=0,0,ROUND(H481*J481,2)))</f>
        <v/>
      </c>
      <c r="L481" s="8">
        <f>IF(OR(B481="",E481=""),"",SUMIFS(G$2:G481,B$2:B481,B481)-SUMIFS(H$2:H481,B$2:B481,B481))</f>
        <v/>
      </c>
      <c r="M481" s="9">
        <f>IF(L481="","",ROUND(SUMIFS(I$2:I481,B$2:B481,B481)-SUMIFS(K$2:K481,B$2:B481,B481),2))</f>
        <v/>
      </c>
      <c r="N481" s="10">
        <f>IF(L481="","",IF(L481&gt;0,ROUND(M481/L481,4),""))</f>
        <v/>
      </c>
    </row>
    <row r="482">
      <c r="A482" s="5" t="n"/>
      <c r="B482" s="6" t="n"/>
      <c r="C482" s="6" t="n"/>
      <c r="D482" s="6" t="n"/>
      <c r="E482" s="6" t="n"/>
      <c r="F482" s="7" t="n"/>
      <c r="G482" s="8">
        <f>IF(OR(B482="",E482=""),"",IF(C482="Entrada",E482,0))</f>
        <v/>
      </c>
      <c r="H482" s="8">
        <f>IF(OR(B482="",E482=""),"",IF(C482="Salida",E482,0))</f>
        <v/>
      </c>
      <c r="I482" s="9">
        <f>IF(G482="","",G482*IF(F482="",0,F482))</f>
        <v/>
      </c>
      <c r="J482" s="10">
        <f>IF(OR(H482="",H482=0),"",IFERROR(ROUND((SUMIFS(I$1:I481,B$1:B481,B482)-SUMIFS(K$1:K481,B$1:B481,B482))/(SUMIFS(G$1:G481,B$1:B481,B482)-SUMIFS(H$1:H481,B$1:B481,B482)),4),0))</f>
        <v/>
      </c>
      <c r="K482" s="9">
        <f>IF(H482="","",IF(H482=0,0,ROUND(H482*J482,2)))</f>
        <v/>
      </c>
      <c r="L482" s="8">
        <f>IF(OR(B482="",E482=""),"",SUMIFS(G$2:G482,B$2:B482,B482)-SUMIFS(H$2:H482,B$2:B482,B482))</f>
        <v/>
      </c>
      <c r="M482" s="9">
        <f>IF(L482="","",ROUND(SUMIFS(I$2:I482,B$2:B482,B482)-SUMIFS(K$2:K482,B$2:B482,B482),2))</f>
        <v/>
      </c>
      <c r="N482" s="10">
        <f>IF(L482="","",IF(L482&gt;0,ROUND(M482/L482,4),""))</f>
        <v/>
      </c>
    </row>
    <row r="483">
      <c r="A483" s="5" t="n"/>
      <c r="B483" s="6" t="n"/>
      <c r="C483" s="6" t="n"/>
      <c r="D483" s="6" t="n"/>
      <c r="E483" s="6" t="n"/>
      <c r="F483" s="7" t="n"/>
      <c r="G483" s="8">
        <f>IF(OR(B483="",E483=""),"",IF(C483="Entrada",E483,0))</f>
        <v/>
      </c>
      <c r="H483" s="8">
        <f>IF(OR(B483="",E483=""),"",IF(C483="Salida",E483,0))</f>
        <v/>
      </c>
      <c r="I483" s="9">
        <f>IF(G483="","",G483*IF(F483="",0,F483))</f>
        <v/>
      </c>
      <c r="J483" s="10">
        <f>IF(OR(H483="",H483=0),"",IFERROR(ROUND((SUMIFS(I$1:I482,B$1:B482,B483)-SUMIFS(K$1:K482,B$1:B482,B483))/(SUMIFS(G$1:G482,B$1:B482,B483)-SUMIFS(H$1:H482,B$1:B482,B483)),4),0))</f>
        <v/>
      </c>
      <c r="K483" s="9">
        <f>IF(H483="","",IF(H483=0,0,ROUND(H483*J483,2)))</f>
        <v/>
      </c>
      <c r="L483" s="8">
        <f>IF(OR(B483="",E483=""),"",SUMIFS(G$2:G483,B$2:B483,B483)-SUMIFS(H$2:H483,B$2:B483,B483))</f>
        <v/>
      </c>
      <c r="M483" s="9">
        <f>IF(L483="","",ROUND(SUMIFS(I$2:I483,B$2:B483,B483)-SUMIFS(K$2:K483,B$2:B483,B483),2))</f>
        <v/>
      </c>
      <c r="N483" s="10">
        <f>IF(L483="","",IF(L483&gt;0,ROUND(M483/L483,4),""))</f>
        <v/>
      </c>
    </row>
    <row r="484">
      <c r="A484" s="5" t="n"/>
      <c r="B484" s="6" t="n"/>
      <c r="C484" s="6" t="n"/>
      <c r="D484" s="6" t="n"/>
      <c r="E484" s="6" t="n"/>
      <c r="F484" s="7" t="n"/>
      <c r="G484" s="8">
        <f>IF(OR(B484="",E484=""),"",IF(C484="Entrada",E484,0))</f>
        <v/>
      </c>
      <c r="H484" s="8">
        <f>IF(OR(B484="",E484=""),"",IF(C484="Salida",E484,0))</f>
        <v/>
      </c>
      <c r="I484" s="9">
        <f>IF(G484="","",G484*IF(F484="",0,F484))</f>
        <v/>
      </c>
      <c r="J484" s="10">
        <f>IF(OR(H484="",H484=0),"",IFERROR(ROUND((SUMIFS(I$1:I483,B$1:B483,B484)-SUMIFS(K$1:K483,B$1:B483,B484))/(SUMIFS(G$1:G483,B$1:B483,B484)-SUMIFS(H$1:H483,B$1:B483,B484)),4),0))</f>
        <v/>
      </c>
      <c r="K484" s="9">
        <f>IF(H484="","",IF(H484=0,0,ROUND(H484*J484,2)))</f>
        <v/>
      </c>
      <c r="L484" s="8">
        <f>IF(OR(B484="",E484=""),"",SUMIFS(G$2:G484,B$2:B484,B484)-SUMIFS(H$2:H484,B$2:B484,B484))</f>
        <v/>
      </c>
      <c r="M484" s="9">
        <f>IF(L484="","",ROUND(SUMIFS(I$2:I484,B$2:B484,B484)-SUMIFS(K$2:K484,B$2:B484,B484),2))</f>
        <v/>
      </c>
      <c r="N484" s="10">
        <f>IF(L484="","",IF(L484&gt;0,ROUND(M484/L484,4),""))</f>
        <v/>
      </c>
    </row>
    <row r="485">
      <c r="A485" s="5" t="n"/>
      <c r="B485" s="6" t="n"/>
      <c r="C485" s="6" t="n"/>
      <c r="D485" s="6" t="n"/>
      <c r="E485" s="6" t="n"/>
      <c r="F485" s="7" t="n"/>
      <c r="G485" s="8">
        <f>IF(OR(B485="",E485=""),"",IF(C485="Entrada",E485,0))</f>
        <v/>
      </c>
      <c r="H485" s="8">
        <f>IF(OR(B485="",E485=""),"",IF(C485="Salida",E485,0))</f>
        <v/>
      </c>
      <c r="I485" s="9">
        <f>IF(G485="","",G485*IF(F485="",0,F485))</f>
        <v/>
      </c>
      <c r="J485" s="10">
        <f>IF(OR(H485="",H485=0),"",IFERROR(ROUND((SUMIFS(I$1:I484,B$1:B484,B485)-SUMIFS(K$1:K484,B$1:B484,B485))/(SUMIFS(G$1:G484,B$1:B484,B485)-SUMIFS(H$1:H484,B$1:B484,B485)),4),0))</f>
        <v/>
      </c>
      <c r="K485" s="9">
        <f>IF(H485="","",IF(H485=0,0,ROUND(H485*J485,2)))</f>
        <v/>
      </c>
      <c r="L485" s="8">
        <f>IF(OR(B485="",E485=""),"",SUMIFS(G$2:G485,B$2:B485,B485)-SUMIFS(H$2:H485,B$2:B485,B485))</f>
        <v/>
      </c>
      <c r="M485" s="9">
        <f>IF(L485="","",ROUND(SUMIFS(I$2:I485,B$2:B485,B485)-SUMIFS(K$2:K485,B$2:B485,B485),2))</f>
        <v/>
      </c>
      <c r="N485" s="10">
        <f>IF(L485="","",IF(L485&gt;0,ROUND(M485/L485,4),""))</f>
        <v/>
      </c>
    </row>
    <row r="486">
      <c r="A486" s="5" t="n"/>
      <c r="B486" s="6" t="n"/>
      <c r="C486" s="6" t="n"/>
      <c r="D486" s="6" t="n"/>
      <c r="E486" s="6" t="n"/>
      <c r="F486" s="7" t="n"/>
      <c r="G486" s="8">
        <f>IF(OR(B486="",E486=""),"",IF(C486="Entrada",E486,0))</f>
        <v/>
      </c>
      <c r="H486" s="8">
        <f>IF(OR(B486="",E486=""),"",IF(C486="Salida",E486,0))</f>
        <v/>
      </c>
      <c r="I486" s="9">
        <f>IF(G486="","",G486*IF(F486="",0,F486))</f>
        <v/>
      </c>
      <c r="J486" s="10">
        <f>IF(OR(H486="",H486=0),"",IFERROR(ROUND((SUMIFS(I$1:I485,B$1:B485,B486)-SUMIFS(K$1:K485,B$1:B485,B486))/(SUMIFS(G$1:G485,B$1:B485,B486)-SUMIFS(H$1:H485,B$1:B485,B486)),4),0))</f>
        <v/>
      </c>
      <c r="K486" s="9">
        <f>IF(H486="","",IF(H486=0,0,ROUND(H486*J486,2)))</f>
        <v/>
      </c>
      <c r="L486" s="8">
        <f>IF(OR(B486="",E486=""),"",SUMIFS(G$2:G486,B$2:B486,B486)-SUMIFS(H$2:H486,B$2:B486,B486))</f>
        <v/>
      </c>
      <c r="M486" s="9">
        <f>IF(L486="","",ROUND(SUMIFS(I$2:I486,B$2:B486,B486)-SUMIFS(K$2:K486,B$2:B486,B486),2))</f>
        <v/>
      </c>
      <c r="N486" s="10">
        <f>IF(L486="","",IF(L486&gt;0,ROUND(M486/L486,4),""))</f>
        <v/>
      </c>
    </row>
    <row r="487">
      <c r="A487" s="5" t="n"/>
      <c r="B487" s="6" t="n"/>
      <c r="C487" s="6" t="n"/>
      <c r="D487" s="6" t="n"/>
      <c r="E487" s="6" t="n"/>
      <c r="F487" s="7" t="n"/>
      <c r="G487" s="8">
        <f>IF(OR(B487="",E487=""),"",IF(C487="Entrada",E487,0))</f>
        <v/>
      </c>
      <c r="H487" s="8">
        <f>IF(OR(B487="",E487=""),"",IF(C487="Salida",E487,0))</f>
        <v/>
      </c>
      <c r="I487" s="9">
        <f>IF(G487="","",G487*IF(F487="",0,F487))</f>
        <v/>
      </c>
      <c r="J487" s="10">
        <f>IF(OR(H487="",H487=0),"",IFERROR(ROUND((SUMIFS(I$1:I486,B$1:B486,B487)-SUMIFS(K$1:K486,B$1:B486,B487))/(SUMIFS(G$1:G486,B$1:B486,B487)-SUMIFS(H$1:H486,B$1:B486,B487)),4),0))</f>
        <v/>
      </c>
      <c r="K487" s="9">
        <f>IF(H487="","",IF(H487=0,0,ROUND(H487*J487,2)))</f>
        <v/>
      </c>
      <c r="L487" s="8">
        <f>IF(OR(B487="",E487=""),"",SUMIFS(G$2:G487,B$2:B487,B487)-SUMIFS(H$2:H487,B$2:B487,B487))</f>
        <v/>
      </c>
      <c r="M487" s="9">
        <f>IF(L487="","",ROUND(SUMIFS(I$2:I487,B$2:B487,B487)-SUMIFS(K$2:K487,B$2:B487,B487),2))</f>
        <v/>
      </c>
      <c r="N487" s="10">
        <f>IF(L487="","",IF(L487&gt;0,ROUND(M487/L487,4),""))</f>
        <v/>
      </c>
    </row>
    <row r="488">
      <c r="A488" s="5" t="n"/>
      <c r="B488" s="6" t="n"/>
      <c r="C488" s="6" t="n"/>
      <c r="D488" s="6" t="n"/>
      <c r="E488" s="6" t="n"/>
      <c r="F488" s="7" t="n"/>
      <c r="G488" s="8">
        <f>IF(OR(B488="",E488=""),"",IF(C488="Entrada",E488,0))</f>
        <v/>
      </c>
      <c r="H488" s="8">
        <f>IF(OR(B488="",E488=""),"",IF(C488="Salida",E488,0))</f>
        <v/>
      </c>
      <c r="I488" s="9">
        <f>IF(G488="","",G488*IF(F488="",0,F488))</f>
        <v/>
      </c>
      <c r="J488" s="10">
        <f>IF(OR(H488="",H488=0),"",IFERROR(ROUND((SUMIFS(I$1:I487,B$1:B487,B488)-SUMIFS(K$1:K487,B$1:B487,B488))/(SUMIFS(G$1:G487,B$1:B487,B488)-SUMIFS(H$1:H487,B$1:B487,B488)),4),0))</f>
        <v/>
      </c>
      <c r="K488" s="9">
        <f>IF(H488="","",IF(H488=0,0,ROUND(H488*J488,2)))</f>
        <v/>
      </c>
      <c r="L488" s="8">
        <f>IF(OR(B488="",E488=""),"",SUMIFS(G$2:G488,B$2:B488,B488)-SUMIFS(H$2:H488,B$2:B488,B488))</f>
        <v/>
      </c>
      <c r="M488" s="9">
        <f>IF(L488="","",ROUND(SUMIFS(I$2:I488,B$2:B488,B488)-SUMIFS(K$2:K488,B$2:B488,B488),2))</f>
        <v/>
      </c>
      <c r="N488" s="10">
        <f>IF(L488="","",IF(L488&gt;0,ROUND(M488/L488,4),""))</f>
        <v/>
      </c>
    </row>
    <row r="489">
      <c r="A489" s="5" t="n"/>
      <c r="B489" s="6" t="n"/>
      <c r="C489" s="6" t="n"/>
      <c r="D489" s="6" t="n"/>
      <c r="E489" s="6" t="n"/>
      <c r="F489" s="7" t="n"/>
      <c r="G489" s="8">
        <f>IF(OR(B489="",E489=""),"",IF(C489="Entrada",E489,0))</f>
        <v/>
      </c>
      <c r="H489" s="8">
        <f>IF(OR(B489="",E489=""),"",IF(C489="Salida",E489,0))</f>
        <v/>
      </c>
      <c r="I489" s="9">
        <f>IF(G489="","",G489*IF(F489="",0,F489))</f>
        <v/>
      </c>
      <c r="J489" s="10">
        <f>IF(OR(H489="",H489=0),"",IFERROR(ROUND((SUMIFS(I$1:I488,B$1:B488,B489)-SUMIFS(K$1:K488,B$1:B488,B489))/(SUMIFS(G$1:G488,B$1:B488,B489)-SUMIFS(H$1:H488,B$1:B488,B489)),4),0))</f>
        <v/>
      </c>
      <c r="K489" s="9">
        <f>IF(H489="","",IF(H489=0,0,ROUND(H489*J489,2)))</f>
        <v/>
      </c>
      <c r="L489" s="8">
        <f>IF(OR(B489="",E489=""),"",SUMIFS(G$2:G489,B$2:B489,B489)-SUMIFS(H$2:H489,B$2:B489,B489))</f>
        <v/>
      </c>
      <c r="M489" s="9">
        <f>IF(L489="","",ROUND(SUMIFS(I$2:I489,B$2:B489,B489)-SUMIFS(K$2:K489,B$2:B489,B489),2))</f>
        <v/>
      </c>
      <c r="N489" s="10">
        <f>IF(L489="","",IF(L489&gt;0,ROUND(M489/L489,4),""))</f>
        <v/>
      </c>
    </row>
    <row r="490">
      <c r="A490" s="5" t="n"/>
      <c r="B490" s="6" t="n"/>
      <c r="C490" s="6" t="n"/>
      <c r="D490" s="6" t="n"/>
      <c r="E490" s="6" t="n"/>
      <c r="F490" s="7" t="n"/>
      <c r="G490" s="8">
        <f>IF(OR(B490="",E490=""),"",IF(C490="Entrada",E490,0))</f>
        <v/>
      </c>
      <c r="H490" s="8">
        <f>IF(OR(B490="",E490=""),"",IF(C490="Salida",E490,0))</f>
        <v/>
      </c>
      <c r="I490" s="9">
        <f>IF(G490="","",G490*IF(F490="",0,F490))</f>
        <v/>
      </c>
      <c r="J490" s="10">
        <f>IF(OR(H490="",H490=0),"",IFERROR(ROUND((SUMIFS(I$1:I489,B$1:B489,B490)-SUMIFS(K$1:K489,B$1:B489,B490))/(SUMIFS(G$1:G489,B$1:B489,B490)-SUMIFS(H$1:H489,B$1:B489,B490)),4),0))</f>
        <v/>
      </c>
      <c r="K490" s="9">
        <f>IF(H490="","",IF(H490=0,0,ROUND(H490*J490,2)))</f>
        <v/>
      </c>
      <c r="L490" s="8">
        <f>IF(OR(B490="",E490=""),"",SUMIFS(G$2:G490,B$2:B490,B490)-SUMIFS(H$2:H490,B$2:B490,B490))</f>
        <v/>
      </c>
      <c r="M490" s="9">
        <f>IF(L490="","",ROUND(SUMIFS(I$2:I490,B$2:B490,B490)-SUMIFS(K$2:K490,B$2:B490,B490),2))</f>
        <v/>
      </c>
      <c r="N490" s="10">
        <f>IF(L490="","",IF(L490&gt;0,ROUND(M490/L490,4),""))</f>
        <v/>
      </c>
    </row>
    <row r="491">
      <c r="A491" s="5" t="n"/>
      <c r="B491" s="6" t="n"/>
      <c r="C491" s="6" t="n"/>
      <c r="D491" s="6" t="n"/>
      <c r="E491" s="6" t="n"/>
      <c r="F491" s="7" t="n"/>
      <c r="G491" s="8">
        <f>IF(OR(B491="",E491=""),"",IF(C491="Entrada",E491,0))</f>
        <v/>
      </c>
      <c r="H491" s="8">
        <f>IF(OR(B491="",E491=""),"",IF(C491="Salida",E491,0))</f>
        <v/>
      </c>
      <c r="I491" s="9">
        <f>IF(G491="","",G491*IF(F491="",0,F491))</f>
        <v/>
      </c>
      <c r="J491" s="10">
        <f>IF(OR(H491="",H491=0),"",IFERROR(ROUND((SUMIFS(I$1:I490,B$1:B490,B491)-SUMIFS(K$1:K490,B$1:B490,B491))/(SUMIFS(G$1:G490,B$1:B490,B491)-SUMIFS(H$1:H490,B$1:B490,B491)),4),0))</f>
        <v/>
      </c>
      <c r="K491" s="9">
        <f>IF(H491="","",IF(H491=0,0,ROUND(H491*J491,2)))</f>
        <v/>
      </c>
      <c r="L491" s="8">
        <f>IF(OR(B491="",E491=""),"",SUMIFS(G$2:G491,B$2:B491,B491)-SUMIFS(H$2:H491,B$2:B491,B491))</f>
        <v/>
      </c>
      <c r="M491" s="9">
        <f>IF(L491="","",ROUND(SUMIFS(I$2:I491,B$2:B491,B491)-SUMIFS(K$2:K491,B$2:B491,B491),2))</f>
        <v/>
      </c>
      <c r="N491" s="10">
        <f>IF(L491="","",IF(L491&gt;0,ROUND(M491/L491,4),""))</f>
        <v/>
      </c>
    </row>
    <row r="492">
      <c r="A492" s="5" t="n"/>
      <c r="B492" s="6" t="n"/>
      <c r="C492" s="6" t="n"/>
      <c r="D492" s="6" t="n"/>
      <c r="E492" s="6" t="n"/>
      <c r="F492" s="7" t="n"/>
      <c r="G492" s="8">
        <f>IF(OR(B492="",E492=""),"",IF(C492="Entrada",E492,0))</f>
        <v/>
      </c>
      <c r="H492" s="8">
        <f>IF(OR(B492="",E492=""),"",IF(C492="Salida",E492,0))</f>
        <v/>
      </c>
      <c r="I492" s="9">
        <f>IF(G492="","",G492*IF(F492="",0,F492))</f>
        <v/>
      </c>
      <c r="J492" s="10">
        <f>IF(OR(H492="",H492=0),"",IFERROR(ROUND((SUMIFS(I$1:I491,B$1:B491,B492)-SUMIFS(K$1:K491,B$1:B491,B492))/(SUMIFS(G$1:G491,B$1:B491,B492)-SUMIFS(H$1:H491,B$1:B491,B492)),4),0))</f>
        <v/>
      </c>
      <c r="K492" s="9">
        <f>IF(H492="","",IF(H492=0,0,ROUND(H492*J492,2)))</f>
        <v/>
      </c>
      <c r="L492" s="8">
        <f>IF(OR(B492="",E492=""),"",SUMIFS(G$2:G492,B$2:B492,B492)-SUMIFS(H$2:H492,B$2:B492,B492))</f>
        <v/>
      </c>
      <c r="M492" s="9">
        <f>IF(L492="","",ROUND(SUMIFS(I$2:I492,B$2:B492,B492)-SUMIFS(K$2:K492,B$2:B492,B492),2))</f>
        <v/>
      </c>
      <c r="N492" s="10">
        <f>IF(L492="","",IF(L492&gt;0,ROUND(M492/L492,4),""))</f>
        <v/>
      </c>
    </row>
    <row r="493">
      <c r="A493" s="5" t="n"/>
      <c r="B493" s="6" t="n"/>
      <c r="C493" s="6" t="n"/>
      <c r="D493" s="6" t="n"/>
      <c r="E493" s="6" t="n"/>
      <c r="F493" s="7" t="n"/>
      <c r="G493" s="8">
        <f>IF(OR(B493="",E493=""),"",IF(C493="Entrada",E493,0))</f>
        <v/>
      </c>
      <c r="H493" s="8">
        <f>IF(OR(B493="",E493=""),"",IF(C493="Salida",E493,0))</f>
        <v/>
      </c>
      <c r="I493" s="9">
        <f>IF(G493="","",G493*IF(F493="",0,F493))</f>
        <v/>
      </c>
      <c r="J493" s="10">
        <f>IF(OR(H493="",H493=0),"",IFERROR(ROUND((SUMIFS(I$1:I492,B$1:B492,B493)-SUMIFS(K$1:K492,B$1:B492,B493))/(SUMIFS(G$1:G492,B$1:B492,B493)-SUMIFS(H$1:H492,B$1:B492,B493)),4),0))</f>
        <v/>
      </c>
      <c r="K493" s="9">
        <f>IF(H493="","",IF(H493=0,0,ROUND(H493*J493,2)))</f>
        <v/>
      </c>
      <c r="L493" s="8">
        <f>IF(OR(B493="",E493=""),"",SUMIFS(G$2:G493,B$2:B493,B493)-SUMIFS(H$2:H493,B$2:B493,B493))</f>
        <v/>
      </c>
      <c r="M493" s="9">
        <f>IF(L493="","",ROUND(SUMIFS(I$2:I493,B$2:B493,B493)-SUMIFS(K$2:K493,B$2:B493,B493),2))</f>
        <v/>
      </c>
      <c r="N493" s="10">
        <f>IF(L493="","",IF(L493&gt;0,ROUND(M493/L493,4),""))</f>
        <v/>
      </c>
    </row>
    <row r="494">
      <c r="A494" s="5" t="n"/>
      <c r="B494" s="6" t="n"/>
      <c r="C494" s="6" t="n"/>
      <c r="D494" s="6" t="n"/>
      <c r="E494" s="6" t="n"/>
      <c r="F494" s="7" t="n"/>
      <c r="G494" s="8">
        <f>IF(OR(B494="",E494=""),"",IF(C494="Entrada",E494,0))</f>
        <v/>
      </c>
      <c r="H494" s="8">
        <f>IF(OR(B494="",E494=""),"",IF(C494="Salida",E494,0))</f>
        <v/>
      </c>
      <c r="I494" s="9">
        <f>IF(G494="","",G494*IF(F494="",0,F494))</f>
        <v/>
      </c>
      <c r="J494" s="10">
        <f>IF(OR(H494="",H494=0),"",IFERROR(ROUND((SUMIFS(I$1:I493,B$1:B493,B494)-SUMIFS(K$1:K493,B$1:B493,B494))/(SUMIFS(G$1:G493,B$1:B493,B494)-SUMIFS(H$1:H493,B$1:B493,B494)),4),0))</f>
        <v/>
      </c>
      <c r="K494" s="9">
        <f>IF(H494="","",IF(H494=0,0,ROUND(H494*J494,2)))</f>
        <v/>
      </c>
      <c r="L494" s="8">
        <f>IF(OR(B494="",E494=""),"",SUMIFS(G$2:G494,B$2:B494,B494)-SUMIFS(H$2:H494,B$2:B494,B494))</f>
        <v/>
      </c>
      <c r="M494" s="9">
        <f>IF(L494="","",ROUND(SUMIFS(I$2:I494,B$2:B494,B494)-SUMIFS(K$2:K494,B$2:B494,B494),2))</f>
        <v/>
      </c>
      <c r="N494" s="10">
        <f>IF(L494="","",IF(L494&gt;0,ROUND(M494/L494,4),""))</f>
        <v/>
      </c>
    </row>
    <row r="495">
      <c r="A495" s="5" t="n"/>
      <c r="B495" s="6" t="n"/>
      <c r="C495" s="6" t="n"/>
      <c r="D495" s="6" t="n"/>
      <c r="E495" s="6" t="n"/>
      <c r="F495" s="7" t="n"/>
      <c r="G495" s="8">
        <f>IF(OR(B495="",E495=""),"",IF(C495="Entrada",E495,0))</f>
        <v/>
      </c>
      <c r="H495" s="8">
        <f>IF(OR(B495="",E495=""),"",IF(C495="Salida",E495,0))</f>
        <v/>
      </c>
      <c r="I495" s="9">
        <f>IF(G495="","",G495*IF(F495="",0,F495))</f>
        <v/>
      </c>
      <c r="J495" s="10">
        <f>IF(OR(H495="",H495=0),"",IFERROR(ROUND((SUMIFS(I$1:I494,B$1:B494,B495)-SUMIFS(K$1:K494,B$1:B494,B495))/(SUMIFS(G$1:G494,B$1:B494,B495)-SUMIFS(H$1:H494,B$1:B494,B495)),4),0))</f>
        <v/>
      </c>
      <c r="K495" s="9">
        <f>IF(H495="","",IF(H495=0,0,ROUND(H495*J495,2)))</f>
        <v/>
      </c>
      <c r="L495" s="8">
        <f>IF(OR(B495="",E495=""),"",SUMIFS(G$2:G495,B$2:B495,B495)-SUMIFS(H$2:H495,B$2:B495,B495))</f>
        <v/>
      </c>
      <c r="M495" s="9">
        <f>IF(L495="","",ROUND(SUMIFS(I$2:I495,B$2:B495,B495)-SUMIFS(K$2:K495,B$2:B495,B495),2))</f>
        <v/>
      </c>
      <c r="N495" s="10">
        <f>IF(L495="","",IF(L495&gt;0,ROUND(M495/L495,4),""))</f>
        <v/>
      </c>
    </row>
    <row r="496">
      <c r="A496" s="5" t="n"/>
      <c r="B496" s="6" t="n"/>
      <c r="C496" s="6" t="n"/>
      <c r="D496" s="6" t="n"/>
      <c r="E496" s="6" t="n"/>
      <c r="F496" s="7" t="n"/>
      <c r="G496" s="8">
        <f>IF(OR(B496="",E496=""),"",IF(C496="Entrada",E496,0))</f>
        <v/>
      </c>
      <c r="H496" s="8">
        <f>IF(OR(B496="",E496=""),"",IF(C496="Salida",E496,0))</f>
        <v/>
      </c>
      <c r="I496" s="9">
        <f>IF(G496="","",G496*IF(F496="",0,F496))</f>
        <v/>
      </c>
      <c r="J496" s="10">
        <f>IF(OR(H496="",H496=0),"",IFERROR(ROUND((SUMIFS(I$1:I495,B$1:B495,B496)-SUMIFS(K$1:K495,B$1:B495,B496))/(SUMIFS(G$1:G495,B$1:B495,B496)-SUMIFS(H$1:H495,B$1:B495,B496)),4),0))</f>
        <v/>
      </c>
      <c r="K496" s="9">
        <f>IF(H496="","",IF(H496=0,0,ROUND(H496*J496,2)))</f>
        <v/>
      </c>
      <c r="L496" s="8">
        <f>IF(OR(B496="",E496=""),"",SUMIFS(G$2:G496,B$2:B496,B496)-SUMIFS(H$2:H496,B$2:B496,B496))</f>
        <v/>
      </c>
      <c r="M496" s="9">
        <f>IF(L496="","",ROUND(SUMIFS(I$2:I496,B$2:B496,B496)-SUMIFS(K$2:K496,B$2:B496,B496),2))</f>
        <v/>
      </c>
      <c r="N496" s="10">
        <f>IF(L496="","",IF(L496&gt;0,ROUND(M496/L496,4),""))</f>
        <v/>
      </c>
    </row>
    <row r="497">
      <c r="A497" s="5" t="n"/>
      <c r="B497" s="6" t="n"/>
      <c r="C497" s="6" t="n"/>
      <c r="D497" s="6" t="n"/>
      <c r="E497" s="6" t="n"/>
      <c r="F497" s="7" t="n"/>
      <c r="G497" s="8">
        <f>IF(OR(B497="",E497=""),"",IF(C497="Entrada",E497,0))</f>
        <v/>
      </c>
      <c r="H497" s="8">
        <f>IF(OR(B497="",E497=""),"",IF(C497="Salida",E497,0))</f>
        <v/>
      </c>
      <c r="I497" s="9">
        <f>IF(G497="","",G497*IF(F497="",0,F497))</f>
        <v/>
      </c>
      <c r="J497" s="10">
        <f>IF(OR(H497="",H497=0),"",IFERROR(ROUND((SUMIFS(I$1:I496,B$1:B496,B497)-SUMIFS(K$1:K496,B$1:B496,B497))/(SUMIFS(G$1:G496,B$1:B496,B497)-SUMIFS(H$1:H496,B$1:B496,B497)),4),0))</f>
        <v/>
      </c>
      <c r="K497" s="9">
        <f>IF(H497="","",IF(H497=0,0,ROUND(H497*J497,2)))</f>
        <v/>
      </c>
      <c r="L497" s="8">
        <f>IF(OR(B497="",E497=""),"",SUMIFS(G$2:G497,B$2:B497,B497)-SUMIFS(H$2:H497,B$2:B497,B497))</f>
        <v/>
      </c>
      <c r="M497" s="9">
        <f>IF(L497="","",ROUND(SUMIFS(I$2:I497,B$2:B497,B497)-SUMIFS(K$2:K497,B$2:B497,B497),2))</f>
        <v/>
      </c>
      <c r="N497" s="10">
        <f>IF(L497="","",IF(L497&gt;0,ROUND(M497/L497,4),""))</f>
        <v/>
      </c>
    </row>
    <row r="498">
      <c r="A498" s="5" t="n"/>
      <c r="B498" s="6" t="n"/>
      <c r="C498" s="6" t="n"/>
      <c r="D498" s="6" t="n"/>
      <c r="E498" s="6" t="n"/>
      <c r="F498" s="7" t="n"/>
      <c r="G498" s="8">
        <f>IF(OR(B498="",E498=""),"",IF(C498="Entrada",E498,0))</f>
        <v/>
      </c>
      <c r="H498" s="8">
        <f>IF(OR(B498="",E498=""),"",IF(C498="Salida",E498,0))</f>
        <v/>
      </c>
      <c r="I498" s="9">
        <f>IF(G498="","",G498*IF(F498="",0,F498))</f>
        <v/>
      </c>
      <c r="J498" s="10">
        <f>IF(OR(H498="",H498=0),"",IFERROR(ROUND((SUMIFS(I$1:I497,B$1:B497,B498)-SUMIFS(K$1:K497,B$1:B497,B498))/(SUMIFS(G$1:G497,B$1:B497,B498)-SUMIFS(H$1:H497,B$1:B497,B498)),4),0))</f>
        <v/>
      </c>
      <c r="K498" s="9">
        <f>IF(H498="","",IF(H498=0,0,ROUND(H498*J498,2)))</f>
        <v/>
      </c>
      <c r="L498" s="8">
        <f>IF(OR(B498="",E498=""),"",SUMIFS(G$2:G498,B$2:B498,B498)-SUMIFS(H$2:H498,B$2:B498,B498))</f>
        <v/>
      </c>
      <c r="M498" s="9">
        <f>IF(L498="","",ROUND(SUMIFS(I$2:I498,B$2:B498,B498)-SUMIFS(K$2:K498,B$2:B498,B498),2))</f>
        <v/>
      </c>
      <c r="N498" s="10">
        <f>IF(L498="","",IF(L498&gt;0,ROUND(M498/L498,4),""))</f>
        <v/>
      </c>
    </row>
    <row r="499">
      <c r="A499" s="5" t="n"/>
      <c r="B499" s="6" t="n"/>
      <c r="C499" s="6" t="n"/>
      <c r="D499" s="6" t="n"/>
      <c r="E499" s="6" t="n"/>
      <c r="F499" s="7" t="n"/>
      <c r="G499" s="8">
        <f>IF(OR(B499="",E499=""),"",IF(C499="Entrada",E499,0))</f>
        <v/>
      </c>
      <c r="H499" s="8">
        <f>IF(OR(B499="",E499=""),"",IF(C499="Salida",E499,0))</f>
        <v/>
      </c>
      <c r="I499" s="9">
        <f>IF(G499="","",G499*IF(F499="",0,F499))</f>
        <v/>
      </c>
      <c r="J499" s="10">
        <f>IF(OR(H499="",H499=0),"",IFERROR(ROUND((SUMIFS(I$1:I498,B$1:B498,B499)-SUMIFS(K$1:K498,B$1:B498,B499))/(SUMIFS(G$1:G498,B$1:B498,B499)-SUMIFS(H$1:H498,B$1:B498,B499)),4),0))</f>
        <v/>
      </c>
      <c r="K499" s="9">
        <f>IF(H499="","",IF(H499=0,0,ROUND(H499*J499,2)))</f>
        <v/>
      </c>
      <c r="L499" s="8">
        <f>IF(OR(B499="",E499=""),"",SUMIFS(G$2:G499,B$2:B499,B499)-SUMIFS(H$2:H499,B$2:B499,B499))</f>
        <v/>
      </c>
      <c r="M499" s="9">
        <f>IF(L499="","",ROUND(SUMIFS(I$2:I499,B$2:B499,B499)-SUMIFS(K$2:K499,B$2:B499,B499),2))</f>
        <v/>
      </c>
      <c r="N499" s="10">
        <f>IF(L499="","",IF(L499&gt;0,ROUND(M499/L499,4),""))</f>
        <v/>
      </c>
    </row>
    <row r="500">
      <c r="A500" s="5" t="n"/>
      <c r="B500" s="6" t="n"/>
      <c r="C500" s="6" t="n"/>
      <c r="D500" s="6" t="n"/>
      <c r="E500" s="6" t="n"/>
      <c r="F500" s="7" t="n"/>
      <c r="G500" s="8">
        <f>IF(OR(B500="",E500=""),"",IF(C500="Entrada",E500,0))</f>
        <v/>
      </c>
      <c r="H500" s="8">
        <f>IF(OR(B500="",E500=""),"",IF(C500="Salida",E500,0))</f>
        <v/>
      </c>
      <c r="I500" s="9">
        <f>IF(G500="","",G500*IF(F500="",0,F500))</f>
        <v/>
      </c>
      <c r="J500" s="10">
        <f>IF(OR(H500="",H500=0),"",IFERROR(ROUND((SUMIFS(I$1:I499,B$1:B499,B500)-SUMIFS(K$1:K499,B$1:B499,B500))/(SUMIFS(G$1:G499,B$1:B499,B500)-SUMIFS(H$1:H499,B$1:B499,B500)),4),0))</f>
        <v/>
      </c>
      <c r="K500" s="9">
        <f>IF(H500="","",IF(H500=0,0,ROUND(H500*J500,2)))</f>
        <v/>
      </c>
      <c r="L500" s="8">
        <f>IF(OR(B500="",E500=""),"",SUMIFS(G$2:G500,B$2:B500,B500)-SUMIFS(H$2:H500,B$2:B500,B500))</f>
        <v/>
      </c>
      <c r="M500" s="9">
        <f>IF(L500="","",ROUND(SUMIFS(I$2:I500,B$2:B500,B500)-SUMIFS(K$2:K500,B$2:B500,B500),2))</f>
        <v/>
      </c>
      <c r="N500" s="10">
        <f>IF(L500="","",IF(L500&gt;0,ROUND(M500/L500,4),""))</f>
        <v/>
      </c>
    </row>
    <row r="501">
      <c r="A501" s="5" t="n"/>
      <c r="B501" s="6" t="n"/>
      <c r="C501" s="6" t="n"/>
      <c r="D501" s="6" t="n"/>
      <c r="E501" s="6" t="n"/>
      <c r="F501" s="7" t="n"/>
      <c r="G501" s="8">
        <f>IF(OR(B501="",E501=""),"",IF(C501="Entrada",E501,0))</f>
        <v/>
      </c>
      <c r="H501" s="8">
        <f>IF(OR(B501="",E501=""),"",IF(C501="Salida",E501,0))</f>
        <v/>
      </c>
      <c r="I501" s="9">
        <f>IF(G501="","",G501*IF(F501="",0,F501))</f>
        <v/>
      </c>
      <c r="J501" s="10">
        <f>IF(OR(H501="",H501=0),"",IFERROR(ROUND((SUMIFS(I$1:I500,B$1:B500,B501)-SUMIFS(K$1:K500,B$1:B500,B501))/(SUMIFS(G$1:G500,B$1:B500,B501)-SUMIFS(H$1:H500,B$1:B500,B501)),4),0))</f>
        <v/>
      </c>
      <c r="K501" s="9">
        <f>IF(H501="","",IF(H501=0,0,ROUND(H501*J501,2)))</f>
        <v/>
      </c>
      <c r="L501" s="8">
        <f>IF(OR(B501="",E501=""),"",SUMIFS(G$2:G501,B$2:B501,B501)-SUMIFS(H$2:H501,B$2:B501,B501))</f>
        <v/>
      </c>
      <c r="M501" s="9">
        <f>IF(L501="","",ROUND(SUMIFS(I$2:I501,B$2:B501,B501)-SUMIFS(K$2:K501,B$2:B501,B501),2))</f>
        <v/>
      </c>
      <c r="N501" s="10">
        <f>IF(L501="","",IF(L501&gt;0,ROUND(M501/L501,4),""))</f>
        <v/>
      </c>
    </row>
  </sheetData>
  <conditionalFormatting sqref="L2:L501">
    <cfRule type="expression" priority="1" dxfId="0">
      <formula>AND(ISNUMBER(L2),L2&lt;0)</formula>
    </cfRule>
  </conditionalFormatting>
  <dataValidations count="1">
    <dataValidation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C302 C303 C304 C305 C306 C307 C308 C309 C310 C311 C312 C313 C314 C315 C316 C317 C318 C319 C320 C321 C322 C323 C324 C325 C326 C327 C328 C329 C330 C331 C332 C333 C334 C335 C336 C337 C338 C339 C340 C341 C342 C343 C344 C345 C346 C347 C348 C349 C350 C351 C352 C353 C354 C355 C356 C357 C358 C359 C360 C361 C362 C363 C364 C365 C366 C367 C368 C369 C370 C371 C372 C373 C374 C375 C376 C377 C378 C379 C380 C381 C382 C383 C384 C385 C386 C387 C388 C389 C390 C391 C392 C393 C394 C395 C396 C397 C398 C399 C400 C401 C402 C403 C404 C405 C406 C407 C408 C409 C410 C411 C412 C413 C414 C415 C416 C417 C418 C419 C420 C421 C422 C423 C424 C425 C426 C427 C428 C429 C430 C431 C432 C433 C434 C435 C436 C437 C438 C439 C440 C441 C442 C443 C444 C445 C446 C447 C448 C449 C450 C451 C452 C453 C454 C455 C456 C457 C458 C459 C460 C461 C462 C463 C464 C465 C466 C467 C468 C469 C470 C471 C472 C473 C474 C475 C476 C477 C478 C479 C480 C481 C482 C483 C484 C485 C486 C487 C488 C489 C490 C491 C492 C493 C494 C495 C496 C497 C498 C499 C500 C501" showDropDown="0" showInputMessage="0" showErrorMessage="0" allowBlank="1" errorTitle="Tipo de movimiento" error="Escribe Entrada o Salida." type="list">
      <formula1>"Entrada,Salida"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201"/>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14" customWidth="1" min="3" max="3"/>
    <col width="13" customWidth="1" min="4" max="4"/>
    <col width="12" customWidth="1" min="5" max="5"/>
    <col width="14" customWidth="1" min="6" max="6"/>
    <col width="12" customWidth="1" min="7" max="7"/>
    <col width="11" customWidth="1" min="8" max="8"/>
    <col width="16" customWidth="1" min="9" max="9"/>
    <col width="12" customWidth="1" min="10" max="10"/>
    <col width="22" customWidth="1" min="12" max="12"/>
  </cols>
  <sheetData>
    <row r="1" ht="32" customHeight="1">
      <c r="A1" s="4" t="inlineStr">
        <is>
          <t>Referencia</t>
        </is>
      </c>
      <c r="B1" s="4" t="inlineStr">
        <is>
          <t>Producto</t>
        </is>
      </c>
      <c r="C1" s="4" t="inlineStr">
        <is>
          <t>Stock mínimo (uds)</t>
        </is>
      </c>
      <c r="D1" s="4" t="inlineStr">
        <is>
          <t>Entradas (uds)</t>
        </is>
      </c>
      <c r="E1" s="4" t="inlineStr">
        <is>
          <t>Salidas (uds)</t>
        </is>
      </c>
      <c r="F1" s="4" t="inlineStr">
        <is>
          <t>Existencias (uds)</t>
        </is>
      </c>
      <c r="G1" s="4" t="inlineStr">
        <is>
          <t>Valor (€)</t>
        </is>
      </c>
      <c r="H1" s="4" t="inlineStr">
        <is>
          <t>PMP (€)</t>
        </is>
      </c>
      <c r="I1" s="4" t="inlineStr">
        <is>
          <t>Último movimiento</t>
        </is>
      </c>
      <c r="J1" s="4" t="inlineStr">
        <is>
          <t>Estado</t>
        </is>
      </c>
      <c r="L1" s="11" t="inlineStr">
        <is>
          <t>Valor total del almacén (€)</t>
        </is>
      </c>
    </row>
    <row r="2">
      <c r="A2" s="6" t="inlineStr">
        <is>
          <t>LEJ-05</t>
        </is>
      </c>
      <c r="B2" s="6" t="inlineStr">
        <is>
          <t>Lejía 5 l</t>
        </is>
      </c>
      <c r="C2" s="6" t="n">
        <v>30</v>
      </c>
      <c r="D2" s="8">
        <f>IF(A2="","",SUMIFS(Movimientos!$G$2:$G$501,Movimientos!$B$2:$B$501,A2))</f>
        <v/>
      </c>
      <c r="E2" s="8">
        <f>IF(A2="","",SUMIFS(Movimientos!$H$2:$H$501,Movimientos!$B$2:$B$501,A2))</f>
        <v/>
      </c>
      <c r="F2" s="8">
        <f>IF(A2="","",D2-E2)</f>
        <v/>
      </c>
      <c r="G2" s="9">
        <f>IF(A2="","",ROUND(SUMIFS(Movimientos!$I$2:$I$501,Movimientos!$B$2:$B$501,A2)-SUMIFS(Movimientos!$K$2:$K$501,Movimientos!$B$2:$B$501,A2),2))</f>
        <v/>
      </c>
      <c r="H2" s="10">
        <f>IF(OR(A2="",F2=""),"",IF(F2&gt;0,ROUND(G2/F2,4),""))</f>
        <v/>
      </c>
      <c r="I2" s="12">
        <f>IF(A2="","",IF(COUNTIF(Movimientos!$B$2:$B$501,A2)=0,"",_xlfn.MAXIFS(Movimientos!$A$2:$A$501,Movimientos!$B$2:$B$501,A2)))</f>
        <v/>
      </c>
      <c r="J2" s="8">
        <f>IF(A2="","",IF(F2&lt;=0,"Sin stock",IF(AND(C2&lt;&gt;"",F2&lt;=C2),"Pedir","Bien")))</f>
        <v/>
      </c>
      <c r="L2" s="13">
        <f>SUM(G2:G201)</f>
        <v/>
      </c>
    </row>
    <row r="3">
      <c r="A3" s="6" t="inlineStr">
        <is>
          <t>GUA-M</t>
        </is>
      </c>
      <c r="B3" s="6" t="inlineStr">
        <is>
          <t>Guantes de nitrilo talla M (caja de 100)</t>
        </is>
      </c>
      <c r="C3" s="6" t="n">
        <v>15</v>
      </c>
      <c r="D3" s="8">
        <f>IF(A3="","",SUMIFS(Movimientos!$G$2:$G$501,Movimientos!$B$2:$B$501,A3))</f>
        <v/>
      </c>
      <c r="E3" s="8">
        <f>IF(A3="","",SUMIFS(Movimientos!$H$2:$H$501,Movimientos!$B$2:$B$501,A3))</f>
        <v/>
      </c>
      <c r="F3" s="8">
        <f>IF(A3="","",D3-E3)</f>
        <v/>
      </c>
      <c r="G3" s="9">
        <f>IF(A3="","",ROUND(SUMIFS(Movimientos!$I$2:$I$501,Movimientos!$B$2:$B$501,A3)-SUMIFS(Movimientos!$K$2:$K$501,Movimientos!$B$2:$B$501,A3),2))</f>
        <v/>
      </c>
      <c r="H3" s="10">
        <f>IF(OR(A3="",F3=""),"",IF(F3&gt;0,ROUND(G3/F3,4),""))</f>
        <v/>
      </c>
      <c r="I3" s="12">
        <f>IF(A3="","",IF(COUNTIF(Movimientos!$B$2:$B$501,A3)=0,"",_xlfn.MAXIFS(Movimientos!$A$2:$A$501,Movimientos!$B$2:$B$501,A3)))</f>
        <v/>
      </c>
      <c r="J3" s="8">
        <f>IF(A3="","",IF(F3&lt;=0,"Sin stock",IF(AND(C3&lt;&gt;"",F3&lt;=C3),"Pedir","Bien")))</f>
        <v/>
      </c>
    </row>
    <row r="4">
      <c r="A4" s="6" t="inlineStr">
        <is>
          <t>PSM-01</t>
        </is>
      </c>
      <c r="B4" s="6" t="inlineStr">
        <is>
          <t>Papel secamanos (fardo)</t>
        </is>
      </c>
      <c r="C4" s="6" t="n">
        <v>5</v>
      </c>
      <c r="D4" s="8">
        <f>IF(A4="","",SUMIFS(Movimientos!$G$2:$G$501,Movimientos!$B$2:$B$501,A4))</f>
        <v/>
      </c>
      <c r="E4" s="8">
        <f>IF(A4="","",SUMIFS(Movimientos!$H$2:$H$501,Movimientos!$B$2:$B$501,A4))</f>
        <v/>
      </c>
      <c r="F4" s="8">
        <f>IF(A4="","",D4-E4)</f>
        <v/>
      </c>
      <c r="G4" s="9">
        <f>IF(A4="","",ROUND(SUMIFS(Movimientos!$I$2:$I$501,Movimientos!$B$2:$B$501,A4)-SUMIFS(Movimientos!$K$2:$K$501,Movimientos!$B$2:$B$501,A4),2))</f>
        <v/>
      </c>
      <c r="H4" s="10">
        <f>IF(OR(A4="",F4=""),"",IF(F4&gt;0,ROUND(G4/F4,4),""))</f>
        <v/>
      </c>
      <c r="I4" s="12">
        <f>IF(A4="","",IF(COUNTIF(Movimientos!$B$2:$B$501,A4)=0,"",_xlfn.MAXIFS(Movimientos!$A$2:$A$501,Movimientos!$B$2:$B$501,A4)))</f>
        <v/>
      </c>
      <c r="J4" s="8">
        <f>IF(A4="","",IF(F4&lt;=0,"Sin stock",IF(AND(C4&lt;&gt;"",F4&lt;=C4),"Pedir","Bien")))</f>
        <v/>
      </c>
    </row>
    <row r="5">
      <c r="A5" s="6" t="n"/>
      <c r="B5" s="6" t="n"/>
      <c r="C5" s="6" t="n"/>
      <c r="D5" s="8">
        <f>IF(A5="","",SUMIFS(Movimientos!$G$2:$G$501,Movimientos!$B$2:$B$501,A5))</f>
        <v/>
      </c>
      <c r="E5" s="8">
        <f>IF(A5="","",SUMIFS(Movimientos!$H$2:$H$501,Movimientos!$B$2:$B$501,A5))</f>
        <v/>
      </c>
      <c r="F5" s="8">
        <f>IF(A5="","",D5-E5)</f>
        <v/>
      </c>
      <c r="G5" s="9">
        <f>IF(A5="","",ROUND(SUMIFS(Movimientos!$I$2:$I$501,Movimientos!$B$2:$B$501,A5)-SUMIFS(Movimientos!$K$2:$K$501,Movimientos!$B$2:$B$501,A5),2))</f>
        <v/>
      </c>
      <c r="H5" s="10">
        <f>IF(OR(A5="",F5=""),"",IF(F5&gt;0,ROUND(G5/F5,4),""))</f>
        <v/>
      </c>
      <c r="I5" s="12">
        <f>IF(A5="","",IF(COUNTIF(Movimientos!$B$2:$B$501,A5)=0,"",_xlfn.MAXIFS(Movimientos!$A$2:$A$501,Movimientos!$B$2:$B$501,A5)))</f>
        <v/>
      </c>
      <c r="J5" s="8">
        <f>IF(A5="","",IF(F5&lt;=0,"Sin stock",IF(AND(C5&lt;&gt;"",F5&lt;=C5),"Pedir","Bien")))</f>
        <v/>
      </c>
    </row>
    <row r="6">
      <c r="A6" s="6" t="n"/>
      <c r="B6" s="6" t="n"/>
      <c r="C6" s="6" t="n"/>
      <c r="D6" s="8">
        <f>IF(A6="","",SUMIFS(Movimientos!$G$2:$G$501,Movimientos!$B$2:$B$501,A6))</f>
        <v/>
      </c>
      <c r="E6" s="8">
        <f>IF(A6="","",SUMIFS(Movimientos!$H$2:$H$501,Movimientos!$B$2:$B$501,A6))</f>
        <v/>
      </c>
      <c r="F6" s="8">
        <f>IF(A6="","",D6-E6)</f>
        <v/>
      </c>
      <c r="G6" s="9">
        <f>IF(A6="","",ROUND(SUMIFS(Movimientos!$I$2:$I$501,Movimientos!$B$2:$B$501,A6)-SUMIFS(Movimientos!$K$2:$K$501,Movimientos!$B$2:$B$501,A6),2))</f>
        <v/>
      </c>
      <c r="H6" s="10">
        <f>IF(OR(A6="",F6=""),"",IF(F6&gt;0,ROUND(G6/F6,4),""))</f>
        <v/>
      </c>
      <c r="I6" s="12">
        <f>IF(A6="","",IF(COUNTIF(Movimientos!$B$2:$B$501,A6)=0,"",_xlfn.MAXIFS(Movimientos!$A$2:$A$501,Movimientos!$B$2:$B$501,A6)))</f>
        <v/>
      </c>
      <c r="J6" s="8">
        <f>IF(A6="","",IF(F6&lt;=0,"Sin stock",IF(AND(C6&lt;&gt;"",F6&lt;=C6),"Pedir","Bien")))</f>
        <v/>
      </c>
    </row>
    <row r="7">
      <c r="A7" s="6" t="n"/>
      <c r="B7" s="6" t="n"/>
      <c r="C7" s="6" t="n"/>
      <c r="D7" s="8">
        <f>IF(A7="","",SUMIFS(Movimientos!$G$2:$G$501,Movimientos!$B$2:$B$501,A7))</f>
        <v/>
      </c>
      <c r="E7" s="8">
        <f>IF(A7="","",SUMIFS(Movimientos!$H$2:$H$501,Movimientos!$B$2:$B$501,A7))</f>
        <v/>
      </c>
      <c r="F7" s="8">
        <f>IF(A7="","",D7-E7)</f>
        <v/>
      </c>
      <c r="G7" s="9">
        <f>IF(A7="","",ROUND(SUMIFS(Movimientos!$I$2:$I$501,Movimientos!$B$2:$B$501,A7)-SUMIFS(Movimientos!$K$2:$K$501,Movimientos!$B$2:$B$501,A7),2))</f>
        <v/>
      </c>
      <c r="H7" s="10">
        <f>IF(OR(A7="",F7=""),"",IF(F7&gt;0,ROUND(G7/F7,4),""))</f>
        <v/>
      </c>
      <c r="I7" s="12">
        <f>IF(A7="","",IF(COUNTIF(Movimientos!$B$2:$B$501,A7)=0,"",_xlfn.MAXIFS(Movimientos!$A$2:$A$501,Movimientos!$B$2:$B$501,A7)))</f>
        <v/>
      </c>
      <c r="J7" s="8">
        <f>IF(A7="","",IF(F7&lt;=0,"Sin stock",IF(AND(C7&lt;&gt;"",F7&lt;=C7),"Pedir","Bien")))</f>
        <v/>
      </c>
    </row>
    <row r="8">
      <c r="A8" s="6" t="n"/>
      <c r="B8" s="6" t="n"/>
      <c r="C8" s="6" t="n"/>
      <c r="D8" s="8">
        <f>IF(A8="","",SUMIFS(Movimientos!$G$2:$G$501,Movimientos!$B$2:$B$501,A8))</f>
        <v/>
      </c>
      <c r="E8" s="8">
        <f>IF(A8="","",SUMIFS(Movimientos!$H$2:$H$501,Movimientos!$B$2:$B$501,A8))</f>
        <v/>
      </c>
      <c r="F8" s="8">
        <f>IF(A8="","",D8-E8)</f>
        <v/>
      </c>
      <c r="G8" s="9">
        <f>IF(A8="","",ROUND(SUMIFS(Movimientos!$I$2:$I$501,Movimientos!$B$2:$B$501,A8)-SUMIFS(Movimientos!$K$2:$K$501,Movimientos!$B$2:$B$501,A8),2))</f>
        <v/>
      </c>
      <c r="H8" s="10">
        <f>IF(OR(A8="",F8=""),"",IF(F8&gt;0,ROUND(G8/F8,4),""))</f>
        <v/>
      </c>
      <c r="I8" s="12">
        <f>IF(A8="","",IF(COUNTIF(Movimientos!$B$2:$B$501,A8)=0,"",_xlfn.MAXIFS(Movimientos!$A$2:$A$501,Movimientos!$B$2:$B$501,A8)))</f>
        <v/>
      </c>
      <c r="J8" s="8">
        <f>IF(A8="","",IF(F8&lt;=0,"Sin stock",IF(AND(C8&lt;&gt;"",F8&lt;=C8),"Pedir","Bien")))</f>
        <v/>
      </c>
    </row>
    <row r="9">
      <c r="A9" s="6" t="n"/>
      <c r="B9" s="6" t="n"/>
      <c r="C9" s="6" t="n"/>
      <c r="D9" s="8">
        <f>IF(A9="","",SUMIFS(Movimientos!$G$2:$G$501,Movimientos!$B$2:$B$501,A9))</f>
        <v/>
      </c>
      <c r="E9" s="8">
        <f>IF(A9="","",SUMIFS(Movimientos!$H$2:$H$501,Movimientos!$B$2:$B$501,A9))</f>
        <v/>
      </c>
      <c r="F9" s="8">
        <f>IF(A9="","",D9-E9)</f>
        <v/>
      </c>
      <c r="G9" s="9">
        <f>IF(A9="","",ROUND(SUMIFS(Movimientos!$I$2:$I$501,Movimientos!$B$2:$B$501,A9)-SUMIFS(Movimientos!$K$2:$K$501,Movimientos!$B$2:$B$501,A9),2))</f>
        <v/>
      </c>
      <c r="H9" s="10">
        <f>IF(OR(A9="",F9=""),"",IF(F9&gt;0,ROUND(G9/F9,4),""))</f>
        <v/>
      </c>
      <c r="I9" s="12">
        <f>IF(A9="","",IF(COUNTIF(Movimientos!$B$2:$B$501,A9)=0,"",_xlfn.MAXIFS(Movimientos!$A$2:$A$501,Movimientos!$B$2:$B$501,A9)))</f>
        <v/>
      </c>
      <c r="J9" s="8">
        <f>IF(A9="","",IF(F9&lt;=0,"Sin stock",IF(AND(C9&lt;&gt;"",F9&lt;=C9),"Pedir","Bien")))</f>
        <v/>
      </c>
    </row>
    <row r="10">
      <c r="A10" s="6" t="n"/>
      <c r="B10" s="6" t="n"/>
      <c r="C10" s="6" t="n"/>
      <c r="D10" s="8">
        <f>IF(A10="","",SUMIFS(Movimientos!$G$2:$G$501,Movimientos!$B$2:$B$501,A10))</f>
        <v/>
      </c>
      <c r="E10" s="8">
        <f>IF(A10="","",SUMIFS(Movimientos!$H$2:$H$501,Movimientos!$B$2:$B$501,A10))</f>
        <v/>
      </c>
      <c r="F10" s="8">
        <f>IF(A10="","",D10-E10)</f>
        <v/>
      </c>
      <c r="G10" s="9">
        <f>IF(A10="","",ROUND(SUMIFS(Movimientos!$I$2:$I$501,Movimientos!$B$2:$B$501,A10)-SUMIFS(Movimientos!$K$2:$K$501,Movimientos!$B$2:$B$501,A10),2))</f>
        <v/>
      </c>
      <c r="H10" s="10">
        <f>IF(OR(A10="",F10=""),"",IF(F10&gt;0,ROUND(G10/F10,4),""))</f>
        <v/>
      </c>
      <c r="I10" s="12">
        <f>IF(A10="","",IF(COUNTIF(Movimientos!$B$2:$B$501,A10)=0,"",_xlfn.MAXIFS(Movimientos!$A$2:$A$501,Movimientos!$B$2:$B$501,A10)))</f>
        <v/>
      </c>
      <c r="J10" s="8">
        <f>IF(A10="","",IF(F10&lt;=0,"Sin stock",IF(AND(C10&lt;&gt;"",F10&lt;=C10),"Pedir","Bien")))</f>
        <v/>
      </c>
    </row>
    <row r="11">
      <c r="A11" s="6" t="n"/>
      <c r="B11" s="6" t="n"/>
      <c r="C11" s="6" t="n"/>
      <c r="D11" s="8">
        <f>IF(A11="","",SUMIFS(Movimientos!$G$2:$G$501,Movimientos!$B$2:$B$501,A11))</f>
        <v/>
      </c>
      <c r="E11" s="8">
        <f>IF(A11="","",SUMIFS(Movimientos!$H$2:$H$501,Movimientos!$B$2:$B$501,A11))</f>
        <v/>
      </c>
      <c r="F11" s="8">
        <f>IF(A11="","",D11-E11)</f>
        <v/>
      </c>
      <c r="G11" s="9">
        <f>IF(A11="","",ROUND(SUMIFS(Movimientos!$I$2:$I$501,Movimientos!$B$2:$B$501,A11)-SUMIFS(Movimientos!$K$2:$K$501,Movimientos!$B$2:$B$501,A11),2))</f>
        <v/>
      </c>
      <c r="H11" s="10">
        <f>IF(OR(A11="",F11=""),"",IF(F11&gt;0,ROUND(G11/F11,4),""))</f>
        <v/>
      </c>
      <c r="I11" s="12">
        <f>IF(A11="","",IF(COUNTIF(Movimientos!$B$2:$B$501,A11)=0,"",_xlfn.MAXIFS(Movimientos!$A$2:$A$501,Movimientos!$B$2:$B$501,A11)))</f>
        <v/>
      </c>
      <c r="J11" s="8">
        <f>IF(A11="","",IF(F11&lt;=0,"Sin stock",IF(AND(C11&lt;&gt;"",F11&lt;=C11),"Pedir","Bien")))</f>
        <v/>
      </c>
    </row>
    <row r="12">
      <c r="A12" s="6" t="n"/>
      <c r="B12" s="6" t="n"/>
      <c r="C12" s="6" t="n"/>
      <c r="D12" s="8">
        <f>IF(A12="","",SUMIFS(Movimientos!$G$2:$G$501,Movimientos!$B$2:$B$501,A12))</f>
        <v/>
      </c>
      <c r="E12" s="8">
        <f>IF(A12="","",SUMIFS(Movimientos!$H$2:$H$501,Movimientos!$B$2:$B$501,A12))</f>
        <v/>
      </c>
      <c r="F12" s="8">
        <f>IF(A12="","",D12-E12)</f>
        <v/>
      </c>
      <c r="G12" s="9">
        <f>IF(A12="","",ROUND(SUMIFS(Movimientos!$I$2:$I$501,Movimientos!$B$2:$B$501,A12)-SUMIFS(Movimientos!$K$2:$K$501,Movimientos!$B$2:$B$501,A12),2))</f>
        <v/>
      </c>
      <c r="H12" s="10">
        <f>IF(OR(A12="",F12=""),"",IF(F12&gt;0,ROUND(G12/F12,4),""))</f>
        <v/>
      </c>
      <c r="I12" s="12">
        <f>IF(A12="","",IF(COUNTIF(Movimientos!$B$2:$B$501,A12)=0,"",_xlfn.MAXIFS(Movimientos!$A$2:$A$501,Movimientos!$B$2:$B$501,A12)))</f>
        <v/>
      </c>
      <c r="J12" s="8">
        <f>IF(A12="","",IF(F12&lt;=0,"Sin stock",IF(AND(C12&lt;&gt;"",F12&lt;=C12),"Pedir","Bien")))</f>
        <v/>
      </c>
    </row>
    <row r="13">
      <c r="A13" s="6" t="n"/>
      <c r="B13" s="6" t="n"/>
      <c r="C13" s="6" t="n"/>
      <c r="D13" s="8">
        <f>IF(A13="","",SUMIFS(Movimientos!$G$2:$G$501,Movimientos!$B$2:$B$501,A13))</f>
        <v/>
      </c>
      <c r="E13" s="8">
        <f>IF(A13="","",SUMIFS(Movimientos!$H$2:$H$501,Movimientos!$B$2:$B$501,A13))</f>
        <v/>
      </c>
      <c r="F13" s="8">
        <f>IF(A13="","",D13-E13)</f>
        <v/>
      </c>
      <c r="G13" s="9">
        <f>IF(A13="","",ROUND(SUMIFS(Movimientos!$I$2:$I$501,Movimientos!$B$2:$B$501,A13)-SUMIFS(Movimientos!$K$2:$K$501,Movimientos!$B$2:$B$501,A13),2))</f>
        <v/>
      </c>
      <c r="H13" s="10">
        <f>IF(OR(A13="",F13=""),"",IF(F13&gt;0,ROUND(G13/F13,4),""))</f>
        <v/>
      </c>
      <c r="I13" s="12">
        <f>IF(A13="","",IF(COUNTIF(Movimientos!$B$2:$B$501,A13)=0,"",_xlfn.MAXIFS(Movimientos!$A$2:$A$501,Movimientos!$B$2:$B$501,A13)))</f>
        <v/>
      </c>
      <c r="J13" s="8">
        <f>IF(A13="","",IF(F13&lt;=0,"Sin stock",IF(AND(C13&lt;&gt;"",F13&lt;=C13),"Pedir","Bien")))</f>
        <v/>
      </c>
    </row>
    <row r="14">
      <c r="A14" s="6" t="n"/>
      <c r="B14" s="6" t="n"/>
      <c r="C14" s="6" t="n"/>
      <c r="D14" s="8">
        <f>IF(A14="","",SUMIFS(Movimientos!$G$2:$G$501,Movimientos!$B$2:$B$501,A14))</f>
        <v/>
      </c>
      <c r="E14" s="8">
        <f>IF(A14="","",SUMIFS(Movimientos!$H$2:$H$501,Movimientos!$B$2:$B$501,A14))</f>
        <v/>
      </c>
      <c r="F14" s="8">
        <f>IF(A14="","",D14-E14)</f>
        <v/>
      </c>
      <c r="G14" s="9">
        <f>IF(A14="","",ROUND(SUMIFS(Movimientos!$I$2:$I$501,Movimientos!$B$2:$B$501,A14)-SUMIFS(Movimientos!$K$2:$K$501,Movimientos!$B$2:$B$501,A14),2))</f>
        <v/>
      </c>
      <c r="H14" s="10">
        <f>IF(OR(A14="",F14=""),"",IF(F14&gt;0,ROUND(G14/F14,4),""))</f>
        <v/>
      </c>
      <c r="I14" s="12">
        <f>IF(A14="","",IF(COUNTIF(Movimientos!$B$2:$B$501,A14)=0,"",_xlfn.MAXIFS(Movimientos!$A$2:$A$501,Movimientos!$B$2:$B$501,A14)))</f>
        <v/>
      </c>
      <c r="J14" s="8">
        <f>IF(A14="","",IF(F14&lt;=0,"Sin stock",IF(AND(C14&lt;&gt;"",F14&lt;=C14),"Pedir","Bien")))</f>
        <v/>
      </c>
    </row>
    <row r="15">
      <c r="A15" s="6" t="n"/>
      <c r="B15" s="6" t="n"/>
      <c r="C15" s="6" t="n"/>
      <c r="D15" s="8">
        <f>IF(A15="","",SUMIFS(Movimientos!$G$2:$G$501,Movimientos!$B$2:$B$501,A15))</f>
        <v/>
      </c>
      <c r="E15" s="8">
        <f>IF(A15="","",SUMIFS(Movimientos!$H$2:$H$501,Movimientos!$B$2:$B$501,A15))</f>
        <v/>
      </c>
      <c r="F15" s="8">
        <f>IF(A15="","",D15-E15)</f>
        <v/>
      </c>
      <c r="G15" s="9">
        <f>IF(A15="","",ROUND(SUMIFS(Movimientos!$I$2:$I$501,Movimientos!$B$2:$B$501,A15)-SUMIFS(Movimientos!$K$2:$K$501,Movimientos!$B$2:$B$501,A15),2))</f>
        <v/>
      </c>
      <c r="H15" s="10">
        <f>IF(OR(A15="",F15=""),"",IF(F15&gt;0,ROUND(G15/F15,4),""))</f>
        <v/>
      </c>
      <c r="I15" s="12">
        <f>IF(A15="","",IF(COUNTIF(Movimientos!$B$2:$B$501,A15)=0,"",_xlfn.MAXIFS(Movimientos!$A$2:$A$501,Movimientos!$B$2:$B$501,A15)))</f>
        <v/>
      </c>
      <c r="J15" s="8">
        <f>IF(A15="","",IF(F15&lt;=0,"Sin stock",IF(AND(C15&lt;&gt;"",F15&lt;=C15),"Pedir","Bien")))</f>
        <v/>
      </c>
    </row>
    <row r="16">
      <c r="A16" s="6" t="n"/>
      <c r="B16" s="6" t="n"/>
      <c r="C16" s="6" t="n"/>
      <c r="D16" s="8">
        <f>IF(A16="","",SUMIFS(Movimientos!$G$2:$G$501,Movimientos!$B$2:$B$501,A16))</f>
        <v/>
      </c>
      <c r="E16" s="8">
        <f>IF(A16="","",SUMIFS(Movimientos!$H$2:$H$501,Movimientos!$B$2:$B$501,A16))</f>
        <v/>
      </c>
      <c r="F16" s="8">
        <f>IF(A16="","",D16-E16)</f>
        <v/>
      </c>
      <c r="G16" s="9">
        <f>IF(A16="","",ROUND(SUMIFS(Movimientos!$I$2:$I$501,Movimientos!$B$2:$B$501,A16)-SUMIFS(Movimientos!$K$2:$K$501,Movimientos!$B$2:$B$501,A16),2))</f>
        <v/>
      </c>
      <c r="H16" s="10">
        <f>IF(OR(A16="",F16=""),"",IF(F16&gt;0,ROUND(G16/F16,4),""))</f>
        <v/>
      </c>
      <c r="I16" s="12">
        <f>IF(A16="","",IF(COUNTIF(Movimientos!$B$2:$B$501,A16)=0,"",_xlfn.MAXIFS(Movimientos!$A$2:$A$501,Movimientos!$B$2:$B$501,A16)))</f>
        <v/>
      </c>
      <c r="J16" s="8">
        <f>IF(A16="","",IF(F16&lt;=0,"Sin stock",IF(AND(C16&lt;&gt;"",F16&lt;=C16),"Pedir","Bien")))</f>
        <v/>
      </c>
    </row>
    <row r="17">
      <c r="A17" s="6" t="n"/>
      <c r="B17" s="6" t="n"/>
      <c r="C17" s="6" t="n"/>
      <c r="D17" s="8">
        <f>IF(A17="","",SUMIFS(Movimientos!$G$2:$G$501,Movimientos!$B$2:$B$501,A17))</f>
        <v/>
      </c>
      <c r="E17" s="8">
        <f>IF(A17="","",SUMIFS(Movimientos!$H$2:$H$501,Movimientos!$B$2:$B$501,A17))</f>
        <v/>
      </c>
      <c r="F17" s="8">
        <f>IF(A17="","",D17-E17)</f>
        <v/>
      </c>
      <c r="G17" s="9">
        <f>IF(A17="","",ROUND(SUMIFS(Movimientos!$I$2:$I$501,Movimientos!$B$2:$B$501,A17)-SUMIFS(Movimientos!$K$2:$K$501,Movimientos!$B$2:$B$501,A17),2))</f>
        <v/>
      </c>
      <c r="H17" s="10">
        <f>IF(OR(A17="",F17=""),"",IF(F17&gt;0,ROUND(G17/F17,4),""))</f>
        <v/>
      </c>
      <c r="I17" s="12">
        <f>IF(A17="","",IF(COUNTIF(Movimientos!$B$2:$B$501,A17)=0,"",_xlfn.MAXIFS(Movimientos!$A$2:$A$501,Movimientos!$B$2:$B$501,A17)))</f>
        <v/>
      </c>
      <c r="J17" s="8">
        <f>IF(A17="","",IF(F17&lt;=0,"Sin stock",IF(AND(C17&lt;&gt;"",F17&lt;=C17),"Pedir","Bien")))</f>
        <v/>
      </c>
    </row>
    <row r="18">
      <c r="A18" s="6" t="n"/>
      <c r="B18" s="6" t="n"/>
      <c r="C18" s="6" t="n"/>
      <c r="D18" s="8">
        <f>IF(A18="","",SUMIFS(Movimientos!$G$2:$G$501,Movimientos!$B$2:$B$501,A18))</f>
        <v/>
      </c>
      <c r="E18" s="8">
        <f>IF(A18="","",SUMIFS(Movimientos!$H$2:$H$501,Movimientos!$B$2:$B$501,A18))</f>
        <v/>
      </c>
      <c r="F18" s="8">
        <f>IF(A18="","",D18-E18)</f>
        <v/>
      </c>
      <c r="G18" s="9">
        <f>IF(A18="","",ROUND(SUMIFS(Movimientos!$I$2:$I$501,Movimientos!$B$2:$B$501,A18)-SUMIFS(Movimientos!$K$2:$K$501,Movimientos!$B$2:$B$501,A18),2))</f>
        <v/>
      </c>
      <c r="H18" s="10">
        <f>IF(OR(A18="",F18=""),"",IF(F18&gt;0,ROUND(G18/F18,4),""))</f>
        <v/>
      </c>
      <c r="I18" s="12">
        <f>IF(A18="","",IF(COUNTIF(Movimientos!$B$2:$B$501,A18)=0,"",_xlfn.MAXIFS(Movimientos!$A$2:$A$501,Movimientos!$B$2:$B$501,A18)))</f>
        <v/>
      </c>
      <c r="J18" s="8">
        <f>IF(A18="","",IF(F18&lt;=0,"Sin stock",IF(AND(C18&lt;&gt;"",F18&lt;=C18),"Pedir","Bien")))</f>
        <v/>
      </c>
    </row>
    <row r="19">
      <c r="A19" s="6" t="n"/>
      <c r="B19" s="6" t="n"/>
      <c r="C19" s="6" t="n"/>
      <c r="D19" s="8">
        <f>IF(A19="","",SUMIFS(Movimientos!$G$2:$G$501,Movimientos!$B$2:$B$501,A19))</f>
        <v/>
      </c>
      <c r="E19" s="8">
        <f>IF(A19="","",SUMIFS(Movimientos!$H$2:$H$501,Movimientos!$B$2:$B$501,A19))</f>
        <v/>
      </c>
      <c r="F19" s="8">
        <f>IF(A19="","",D19-E19)</f>
        <v/>
      </c>
      <c r="G19" s="9">
        <f>IF(A19="","",ROUND(SUMIFS(Movimientos!$I$2:$I$501,Movimientos!$B$2:$B$501,A19)-SUMIFS(Movimientos!$K$2:$K$501,Movimientos!$B$2:$B$501,A19),2))</f>
        <v/>
      </c>
      <c r="H19" s="10">
        <f>IF(OR(A19="",F19=""),"",IF(F19&gt;0,ROUND(G19/F19,4),""))</f>
        <v/>
      </c>
      <c r="I19" s="12">
        <f>IF(A19="","",IF(COUNTIF(Movimientos!$B$2:$B$501,A19)=0,"",_xlfn.MAXIFS(Movimientos!$A$2:$A$501,Movimientos!$B$2:$B$501,A19)))</f>
        <v/>
      </c>
      <c r="J19" s="8">
        <f>IF(A19="","",IF(F19&lt;=0,"Sin stock",IF(AND(C19&lt;&gt;"",F19&lt;=C19),"Pedir","Bien")))</f>
        <v/>
      </c>
    </row>
    <row r="20">
      <c r="A20" s="6" t="n"/>
      <c r="B20" s="6" t="n"/>
      <c r="C20" s="6" t="n"/>
      <c r="D20" s="8">
        <f>IF(A20="","",SUMIFS(Movimientos!$G$2:$G$501,Movimientos!$B$2:$B$501,A20))</f>
        <v/>
      </c>
      <c r="E20" s="8">
        <f>IF(A20="","",SUMIFS(Movimientos!$H$2:$H$501,Movimientos!$B$2:$B$501,A20))</f>
        <v/>
      </c>
      <c r="F20" s="8">
        <f>IF(A20="","",D20-E20)</f>
        <v/>
      </c>
      <c r="G20" s="9">
        <f>IF(A20="","",ROUND(SUMIFS(Movimientos!$I$2:$I$501,Movimientos!$B$2:$B$501,A20)-SUMIFS(Movimientos!$K$2:$K$501,Movimientos!$B$2:$B$501,A20),2))</f>
        <v/>
      </c>
      <c r="H20" s="10">
        <f>IF(OR(A20="",F20=""),"",IF(F20&gt;0,ROUND(G20/F20,4),""))</f>
        <v/>
      </c>
      <c r="I20" s="12">
        <f>IF(A20="","",IF(COUNTIF(Movimientos!$B$2:$B$501,A20)=0,"",_xlfn.MAXIFS(Movimientos!$A$2:$A$501,Movimientos!$B$2:$B$501,A20)))</f>
        <v/>
      </c>
      <c r="J20" s="8">
        <f>IF(A20="","",IF(F20&lt;=0,"Sin stock",IF(AND(C20&lt;&gt;"",F20&lt;=C20),"Pedir","Bien")))</f>
        <v/>
      </c>
    </row>
    <row r="21">
      <c r="A21" s="6" t="n"/>
      <c r="B21" s="6" t="n"/>
      <c r="C21" s="6" t="n"/>
      <c r="D21" s="8">
        <f>IF(A21="","",SUMIFS(Movimientos!$G$2:$G$501,Movimientos!$B$2:$B$501,A21))</f>
        <v/>
      </c>
      <c r="E21" s="8">
        <f>IF(A21="","",SUMIFS(Movimientos!$H$2:$H$501,Movimientos!$B$2:$B$501,A21))</f>
        <v/>
      </c>
      <c r="F21" s="8">
        <f>IF(A21="","",D21-E21)</f>
        <v/>
      </c>
      <c r="G21" s="9">
        <f>IF(A21="","",ROUND(SUMIFS(Movimientos!$I$2:$I$501,Movimientos!$B$2:$B$501,A21)-SUMIFS(Movimientos!$K$2:$K$501,Movimientos!$B$2:$B$501,A21),2))</f>
        <v/>
      </c>
      <c r="H21" s="10">
        <f>IF(OR(A21="",F21=""),"",IF(F21&gt;0,ROUND(G21/F21,4),""))</f>
        <v/>
      </c>
      <c r="I21" s="12">
        <f>IF(A21="","",IF(COUNTIF(Movimientos!$B$2:$B$501,A21)=0,"",_xlfn.MAXIFS(Movimientos!$A$2:$A$501,Movimientos!$B$2:$B$501,A21)))</f>
        <v/>
      </c>
      <c r="J21" s="8">
        <f>IF(A21="","",IF(F21&lt;=0,"Sin stock",IF(AND(C21&lt;&gt;"",F21&lt;=C21),"Pedir","Bien")))</f>
        <v/>
      </c>
    </row>
    <row r="22">
      <c r="A22" s="6" t="n"/>
      <c r="B22" s="6" t="n"/>
      <c r="C22" s="6" t="n"/>
      <c r="D22" s="8">
        <f>IF(A22="","",SUMIFS(Movimientos!$G$2:$G$501,Movimientos!$B$2:$B$501,A22))</f>
        <v/>
      </c>
      <c r="E22" s="8">
        <f>IF(A22="","",SUMIFS(Movimientos!$H$2:$H$501,Movimientos!$B$2:$B$501,A22))</f>
        <v/>
      </c>
      <c r="F22" s="8">
        <f>IF(A22="","",D22-E22)</f>
        <v/>
      </c>
      <c r="G22" s="9">
        <f>IF(A22="","",ROUND(SUMIFS(Movimientos!$I$2:$I$501,Movimientos!$B$2:$B$501,A22)-SUMIFS(Movimientos!$K$2:$K$501,Movimientos!$B$2:$B$501,A22),2))</f>
        <v/>
      </c>
      <c r="H22" s="10">
        <f>IF(OR(A22="",F22=""),"",IF(F22&gt;0,ROUND(G22/F22,4),""))</f>
        <v/>
      </c>
      <c r="I22" s="12">
        <f>IF(A22="","",IF(COUNTIF(Movimientos!$B$2:$B$501,A22)=0,"",_xlfn.MAXIFS(Movimientos!$A$2:$A$501,Movimientos!$B$2:$B$501,A22)))</f>
        <v/>
      </c>
      <c r="J22" s="8">
        <f>IF(A22="","",IF(F22&lt;=0,"Sin stock",IF(AND(C22&lt;&gt;"",F22&lt;=C22),"Pedir","Bien")))</f>
        <v/>
      </c>
    </row>
    <row r="23">
      <c r="A23" s="6" t="n"/>
      <c r="B23" s="6" t="n"/>
      <c r="C23" s="6" t="n"/>
      <c r="D23" s="8">
        <f>IF(A23="","",SUMIFS(Movimientos!$G$2:$G$501,Movimientos!$B$2:$B$501,A23))</f>
        <v/>
      </c>
      <c r="E23" s="8">
        <f>IF(A23="","",SUMIFS(Movimientos!$H$2:$H$501,Movimientos!$B$2:$B$501,A23))</f>
        <v/>
      </c>
      <c r="F23" s="8">
        <f>IF(A23="","",D23-E23)</f>
        <v/>
      </c>
      <c r="G23" s="9">
        <f>IF(A23="","",ROUND(SUMIFS(Movimientos!$I$2:$I$501,Movimientos!$B$2:$B$501,A23)-SUMIFS(Movimientos!$K$2:$K$501,Movimientos!$B$2:$B$501,A23),2))</f>
        <v/>
      </c>
      <c r="H23" s="10">
        <f>IF(OR(A23="",F23=""),"",IF(F23&gt;0,ROUND(G23/F23,4),""))</f>
        <v/>
      </c>
      <c r="I23" s="12">
        <f>IF(A23="","",IF(COUNTIF(Movimientos!$B$2:$B$501,A23)=0,"",_xlfn.MAXIFS(Movimientos!$A$2:$A$501,Movimientos!$B$2:$B$501,A23)))</f>
        <v/>
      </c>
      <c r="J23" s="8">
        <f>IF(A23="","",IF(F23&lt;=0,"Sin stock",IF(AND(C23&lt;&gt;"",F23&lt;=C23),"Pedir","Bien")))</f>
        <v/>
      </c>
    </row>
    <row r="24">
      <c r="A24" s="6" t="n"/>
      <c r="B24" s="6" t="n"/>
      <c r="C24" s="6" t="n"/>
      <c r="D24" s="8">
        <f>IF(A24="","",SUMIFS(Movimientos!$G$2:$G$501,Movimientos!$B$2:$B$501,A24))</f>
        <v/>
      </c>
      <c r="E24" s="8">
        <f>IF(A24="","",SUMIFS(Movimientos!$H$2:$H$501,Movimientos!$B$2:$B$501,A24))</f>
        <v/>
      </c>
      <c r="F24" s="8">
        <f>IF(A24="","",D24-E24)</f>
        <v/>
      </c>
      <c r="G24" s="9">
        <f>IF(A24="","",ROUND(SUMIFS(Movimientos!$I$2:$I$501,Movimientos!$B$2:$B$501,A24)-SUMIFS(Movimientos!$K$2:$K$501,Movimientos!$B$2:$B$501,A24),2))</f>
        <v/>
      </c>
      <c r="H24" s="10">
        <f>IF(OR(A24="",F24=""),"",IF(F24&gt;0,ROUND(G24/F24,4),""))</f>
        <v/>
      </c>
      <c r="I24" s="12">
        <f>IF(A24="","",IF(COUNTIF(Movimientos!$B$2:$B$501,A24)=0,"",_xlfn.MAXIFS(Movimientos!$A$2:$A$501,Movimientos!$B$2:$B$501,A24)))</f>
        <v/>
      </c>
      <c r="J24" s="8">
        <f>IF(A24="","",IF(F24&lt;=0,"Sin stock",IF(AND(C24&lt;&gt;"",F24&lt;=C24),"Pedir","Bien")))</f>
        <v/>
      </c>
    </row>
    <row r="25">
      <c r="A25" s="6" t="n"/>
      <c r="B25" s="6" t="n"/>
      <c r="C25" s="6" t="n"/>
      <c r="D25" s="8">
        <f>IF(A25="","",SUMIFS(Movimientos!$G$2:$G$501,Movimientos!$B$2:$B$501,A25))</f>
        <v/>
      </c>
      <c r="E25" s="8">
        <f>IF(A25="","",SUMIFS(Movimientos!$H$2:$H$501,Movimientos!$B$2:$B$501,A25))</f>
        <v/>
      </c>
      <c r="F25" s="8">
        <f>IF(A25="","",D25-E25)</f>
        <v/>
      </c>
      <c r="G25" s="9">
        <f>IF(A25="","",ROUND(SUMIFS(Movimientos!$I$2:$I$501,Movimientos!$B$2:$B$501,A25)-SUMIFS(Movimientos!$K$2:$K$501,Movimientos!$B$2:$B$501,A25),2))</f>
        <v/>
      </c>
      <c r="H25" s="10">
        <f>IF(OR(A25="",F25=""),"",IF(F25&gt;0,ROUND(G25/F25,4),""))</f>
        <v/>
      </c>
      <c r="I25" s="12">
        <f>IF(A25="","",IF(COUNTIF(Movimientos!$B$2:$B$501,A25)=0,"",_xlfn.MAXIFS(Movimientos!$A$2:$A$501,Movimientos!$B$2:$B$501,A25)))</f>
        <v/>
      </c>
      <c r="J25" s="8">
        <f>IF(A25="","",IF(F25&lt;=0,"Sin stock",IF(AND(C25&lt;&gt;"",F25&lt;=C25),"Pedir","Bien")))</f>
        <v/>
      </c>
    </row>
    <row r="26">
      <c r="A26" s="6" t="n"/>
      <c r="B26" s="6" t="n"/>
      <c r="C26" s="6" t="n"/>
      <c r="D26" s="8">
        <f>IF(A26="","",SUMIFS(Movimientos!$G$2:$G$501,Movimientos!$B$2:$B$501,A26))</f>
        <v/>
      </c>
      <c r="E26" s="8">
        <f>IF(A26="","",SUMIFS(Movimientos!$H$2:$H$501,Movimientos!$B$2:$B$501,A26))</f>
        <v/>
      </c>
      <c r="F26" s="8">
        <f>IF(A26="","",D26-E26)</f>
        <v/>
      </c>
      <c r="G26" s="9">
        <f>IF(A26="","",ROUND(SUMIFS(Movimientos!$I$2:$I$501,Movimientos!$B$2:$B$501,A26)-SUMIFS(Movimientos!$K$2:$K$501,Movimientos!$B$2:$B$501,A26),2))</f>
        <v/>
      </c>
      <c r="H26" s="10">
        <f>IF(OR(A26="",F26=""),"",IF(F26&gt;0,ROUND(G26/F26,4),""))</f>
        <v/>
      </c>
      <c r="I26" s="12">
        <f>IF(A26="","",IF(COUNTIF(Movimientos!$B$2:$B$501,A26)=0,"",_xlfn.MAXIFS(Movimientos!$A$2:$A$501,Movimientos!$B$2:$B$501,A26)))</f>
        <v/>
      </c>
      <c r="J26" s="8">
        <f>IF(A26="","",IF(F26&lt;=0,"Sin stock",IF(AND(C26&lt;&gt;"",F26&lt;=C26),"Pedir","Bien")))</f>
        <v/>
      </c>
    </row>
    <row r="27">
      <c r="A27" s="6" t="n"/>
      <c r="B27" s="6" t="n"/>
      <c r="C27" s="6" t="n"/>
      <c r="D27" s="8">
        <f>IF(A27="","",SUMIFS(Movimientos!$G$2:$G$501,Movimientos!$B$2:$B$501,A27))</f>
        <v/>
      </c>
      <c r="E27" s="8">
        <f>IF(A27="","",SUMIFS(Movimientos!$H$2:$H$501,Movimientos!$B$2:$B$501,A27))</f>
        <v/>
      </c>
      <c r="F27" s="8">
        <f>IF(A27="","",D27-E27)</f>
        <v/>
      </c>
      <c r="G27" s="9">
        <f>IF(A27="","",ROUND(SUMIFS(Movimientos!$I$2:$I$501,Movimientos!$B$2:$B$501,A27)-SUMIFS(Movimientos!$K$2:$K$501,Movimientos!$B$2:$B$501,A27),2))</f>
        <v/>
      </c>
      <c r="H27" s="10">
        <f>IF(OR(A27="",F27=""),"",IF(F27&gt;0,ROUND(G27/F27,4),""))</f>
        <v/>
      </c>
      <c r="I27" s="12">
        <f>IF(A27="","",IF(COUNTIF(Movimientos!$B$2:$B$501,A27)=0,"",_xlfn.MAXIFS(Movimientos!$A$2:$A$501,Movimientos!$B$2:$B$501,A27)))</f>
        <v/>
      </c>
      <c r="J27" s="8">
        <f>IF(A27="","",IF(F27&lt;=0,"Sin stock",IF(AND(C27&lt;&gt;"",F27&lt;=C27),"Pedir","Bien")))</f>
        <v/>
      </c>
    </row>
    <row r="28">
      <c r="A28" s="6" t="n"/>
      <c r="B28" s="6" t="n"/>
      <c r="C28" s="6" t="n"/>
      <c r="D28" s="8">
        <f>IF(A28="","",SUMIFS(Movimientos!$G$2:$G$501,Movimientos!$B$2:$B$501,A28))</f>
        <v/>
      </c>
      <c r="E28" s="8">
        <f>IF(A28="","",SUMIFS(Movimientos!$H$2:$H$501,Movimientos!$B$2:$B$501,A28))</f>
        <v/>
      </c>
      <c r="F28" s="8">
        <f>IF(A28="","",D28-E28)</f>
        <v/>
      </c>
      <c r="G28" s="9">
        <f>IF(A28="","",ROUND(SUMIFS(Movimientos!$I$2:$I$501,Movimientos!$B$2:$B$501,A28)-SUMIFS(Movimientos!$K$2:$K$501,Movimientos!$B$2:$B$501,A28),2))</f>
        <v/>
      </c>
      <c r="H28" s="10">
        <f>IF(OR(A28="",F28=""),"",IF(F28&gt;0,ROUND(G28/F28,4),""))</f>
        <v/>
      </c>
      <c r="I28" s="12">
        <f>IF(A28="","",IF(COUNTIF(Movimientos!$B$2:$B$501,A28)=0,"",_xlfn.MAXIFS(Movimientos!$A$2:$A$501,Movimientos!$B$2:$B$501,A28)))</f>
        <v/>
      </c>
      <c r="J28" s="8">
        <f>IF(A28="","",IF(F28&lt;=0,"Sin stock",IF(AND(C28&lt;&gt;"",F28&lt;=C28),"Pedir","Bien")))</f>
        <v/>
      </c>
    </row>
    <row r="29">
      <c r="A29" s="6" t="n"/>
      <c r="B29" s="6" t="n"/>
      <c r="C29" s="6" t="n"/>
      <c r="D29" s="8">
        <f>IF(A29="","",SUMIFS(Movimientos!$G$2:$G$501,Movimientos!$B$2:$B$501,A29))</f>
        <v/>
      </c>
      <c r="E29" s="8">
        <f>IF(A29="","",SUMIFS(Movimientos!$H$2:$H$501,Movimientos!$B$2:$B$501,A29))</f>
        <v/>
      </c>
      <c r="F29" s="8">
        <f>IF(A29="","",D29-E29)</f>
        <v/>
      </c>
      <c r="G29" s="9">
        <f>IF(A29="","",ROUND(SUMIFS(Movimientos!$I$2:$I$501,Movimientos!$B$2:$B$501,A29)-SUMIFS(Movimientos!$K$2:$K$501,Movimientos!$B$2:$B$501,A29),2))</f>
        <v/>
      </c>
      <c r="H29" s="10">
        <f>IF(OR(A29="",F29=""),"",IF(F29&gt;0,ROUND(G29/F29,4),""))</f>
        <v/>
      </c>
      <c r="I29" s="12">
        <f>IF(A29="","",IF(COUNTIF(Movimientos!$B$2:$B$501,A29)=0,"",_xlfn.MAXIFS(Movimientos!$A$2:$A$501,Movimientos!$B$2:$B$501,A29)))</f>
        <v/>
      </c>
      <c r="J29" s="8">
        <f>IF(A29="","",IF(F29&lt;=0,"Sin stock",IF(AND(C29&lt;&gt;"",F29&lt;=C29),"Pedir","Bien")))</f>
        <v/>
      </c>
    </row>
    <row r="30">
      <c r="A30" s="6" t="n"/>
      <c r="B30" s="6" t="n"/>
      <c r="C30" s="6" t="n"/>
      <c r="D30" s="8">
        <f>IF(A30="","",SUMIFS(Movimientos!$G$2:$G$501,Movimientos!$B$2:$B$501,A30))</f>
        <v/>
      </c>
      <c r="E30" s="8">
        <f>IF(A30="","",SUMIFS(Movimientos!$H$2:$H$501,Movimientos!$B$2:$B$501,A30))</f>
        <v/>
      </c>
      <c r="F30" s="8">
        <f>IF(A30="","",D30-E30)</f>
        <v/>
      </c>
      <c r="G30" s="9">
        <f>IF(A30="","",ROUND(SUMIFS(Movimientos!$I$2:$I$501,Movimientos!$B$2:$B$501,A30)-SUMIFS(Movimientos!$K$2:$K$501,Movimientos!$B$2:$B$501,A30),2))</f>
        <v/>
      </c>
      <c r="H30" s="10">
        <f>IF(OR(A30="",F30=""),"",IF(F30&gt;0,ROUND(G30/F30,4),""))</f>
        <v/>
      </c>
      <c r="I30" s="12">
        <f>IF(A30="","",IF(COUNTIF(Movimientos!$B$2:$B$501,A30)=0,"",_xlfn.MAXIFS(Movimientos!$A$2:$A$501,Movimientos!$B$2:$B$501,A30)))</f>
        <v/>
      </c>
      <c r="J30" s="8">
        <f>IF(A30="","",IF(F30&lt;=0,"Sin stock",IF(AND(C30&lt;&gt;"",F30&lt;=C30),"Pedir","Bien")))</f>
        <v/>
      </c>
    </row>
    <row r="31">
      <c r="A31" s="6" t="n"/>
      <c r="B31" s="6" t="n"/>
      <c r="C31" s="6" t="n"/>
      <c r="D31" s="8">
        <f>IF(A31="","",SUMIFS(Movimientos!$G$2:$G$501,Movimientos!$B$2:$B$501,A31))</f>
        <v/>
      </c>
      <c r="E31" s="8">
        <f>IF(A31="","",SUMIFS(Movimientos!$H$2:$H$501,Movimientos!$B$2:$B$501,A31))</f>
        <v/>
      </c>
      <c r="F31" s="8">
        <f>IF(A31="","",D31-E31)</f>
        <v/>
      </c>
      <c r="G31" s="9">
        <f>IF(A31="","",ROUND(SUMIFS(Movimientos!$I$2:$I$501,Movimientos!$B$2:$B$501,A31)-SUMIFS(Movimientos!$K$2:$K$501,Movimientos!$B$2:$B$501,A31),2))</f>
        <v/>
      </c>
      <c r="H31" s="10">
        <f>IF(OR(A31="",F31=""),"",IF(F31&gt;0,ROUND(G31/F31,4),""))</f>
        <v/>
      </c>
      <c r="I31" s="12">
        <f>IF(A31="","",IF(COUNTIF(Movimientos!$B$2:$B$501,A31)=0,"",_xlfn.MAXIFS(Movimientos!$A$2:$A$501,Movimientos!$B$2:$B$501,A31)))</f>
        <v/>
      </c>
      <c r="J31" s="8">
        <f>IF(A31="","",IF(F31&lt;=0,"Sin stock",IF(AND(C31&lt;&gt;"",F31&lt;=C31),"Pedir","Bien")))</f>
        <v/>
      </c>
    </row>
    <row r="32">
      <c r="A32" s="6" t="n"/>
      <c r="B32" s="6" t="n"/>
      <c r="C32" s="6" t="n"/>
      <c r="D32" s="8">
        <f>IF(A32="","",SUMIFS(Movimientos!$G$2:$G$501,Movimientos!$B$2:$B$501,A32))</f>
        <v/>
      </c>
      <c r="E32" s="8">
        <f>IF(A32="","",SUMIFS(Movimientos!$H$2:$H$501,Movimientos!$B$2:$B$501,A32))</f>
        <v/>
      </c>
      <c r="F32" s="8">
        <f>IF(A32="","",D32-E32)</f>
        <v/>
      </c>
      <c r="G32" s="9">
        <f>IF(A32="","",ROUND(SUMIFS(Movimientos!$I$2:$I$501,Movimientos!$B$2:$B$501,A32)-SUMIFS(Movimientos!$K$2:$K$501,Movimientos!$B$2:$B$501,A32),2))</f>
        <v/>
      </c>
      <c r="H32" s="10">
        <f>IF(OR(A32="",F32=""),"",IF(F32&gt;0,ROUND(G32/F32,4),""))</f>
        <v/>
      </c>
      <c r="I32" s="12">
        <f>IF(A32="","",IF(COUNTIF(Movimientos!$B$2:$B$501,A32)=0,"",_xlfn.MAXIFS(Movimientos!$A$2:$A$501,Movimientos!$B$2:$B$501,A32)))</f>
        <v/>
      </c>
      <c r="J32" s="8">
        <f>IF(A32="","",IF(F32&lt;=0,"Sin stock",IF(AND(C32&lt;&gt;"",F32&lt;=C32),"Pedir","Bien")))</f>
        <v/>
      </c>
    </row>
    <row r="33">
      <c r="A33" s="6" t="n"/>
      <c r="B33" s="6" t="n"/>
      <c r="C33" s="6" t="n"/>
      <c r="D33" s="8">
        <f>IF(A33="","",SUMIFS(Movimientos!$G$2:$G$501,Movimientos!$B$2:$B$501,A33))</f>
        <v/>
      </c>
      <c r="E33" s="8">
        <f>IF(A33="","",SUMIFS(Movimientos!$H$2:$H$501,Movimientos!$B$2:$B$501,A33))</f>
        <v/>
      </c>
      <c r="F33" s="8">
        <f>IF(A33="","",D33-E33)</f>
        <v/>
      </c>
      <c r="G33" s="9">
        <f>IF(A33="","",ROUND(SUMIFS(Movimientos!$I$2:$I$501,Movimientos!$B$2:$B$501,A33)-SUMIFS(Movimientos!$K$2:$K$501,Movimientos!$B$2:$B$501,A33),2))</f>
        <v/>
      </c>
      <c r="H33" s="10">
        <f>IF(OR(A33="",F33=""),"",IF(F33&gt;0,ROUND(G33/F33,4),""))</f>
        <v/>
      </c>
      <c r="I33" s="12">
        <f>IF(A33="","",IF(COUNTIF(Movimientos!$B$2:$B$501,A33)=0,"",_xlfn.MAXIFS(Movimientos!$A$2:$A$501,Movimientos!$B$2:$B$501,A33)))</f>
        <v/>
      </c>
      <c r="J33" s="8">
        <f>IF(A33="","",IF(F33&lt;=0,"Sin stock",IF(AND(C33&lt;&gt;"",F33&lt;=C33),"Pedir","Bien")))</f>
        <v/>
      </c>
    </row>
    <row r="34">
      <c r="A34" s="6" t="n"/>
      <c r="B34" s="6" t="n"/>
      <c r="C34" s="6" t="n"/>
      <c r="D34" s="8">
        <f>IF(A34="","",SUMIFS(Movimientos!$G$2:$G$501,Movimientos!$B$2:$B$501,A34))</f>
        <v/>
      </c>
      <c r="E34" s="8">
        <f>IF(A34="","",SUMIFS(Movimientos!$H$2:$H$501,Movimientos!$B$2:$B$501,A34))</f>
        <v/>
      </c>
      <c r="F34" s="8">
        <f>IF(A34="","",D34-E34)</f>
        <v/>
      </c>
      <c r="G34" s="9">
        <f>IF(A34="","",ROUND(SUMIFS(Movimientos!$I$2:$I$501,Movimientos!$B$2:$B$501,A34)-SUMIFS(Movimientos!$K$2:$K$501,Movimientos!$B$2:$B$501,A34),2))</f>
        <v/>
      </c>
      <c r="H34" s="10">
        <f>IF(OR(A34="",F34=""),"",IF(F34&gt;0,ROUND(G34/F34,4),""))</f>
        <v/>
      </c>
      <c r="I34" s="12">
        <f>IF(A34="","",IF(COUNTIF(Movimientos!$B$2:$B$501,A34)=0,"",_xlfn.MAXIFS(Movimientos!$A$2:$A$501,Movimientos!$B$2:$B$501,A34)))</f>
        <v/>
      </c>
      <c r="J34" s="8">
        <f>IF(A34="","",IF(F34&lt;=0,"Sin stock",IF(AND(C34&lt;&gt;"",F34&lt;=C34),"Pedir","Bien")))</f>
        <v/>
      </c>
    </row>
    <row r="35">
      <c r="A35" s="6" t="n"/>
      <c r="B35" s="6" t="n"/>
      <c r="C35" s="6" t="n"/>
      <c r="D35" s="8">
        <f>IF(A35="","",SUMIFS(Movimientos!$G$2:$G$501,Movimientos!$B$2:$B$501,A35))</f>
        <v/>
      </c>
      <c r="E35" s="8">
        <f>IF(A35="","",SUMIFS(Movimientos!$H$2:$H$501,Movimientos!$B$2:$B$501,A35))</f>
        <v/>
      </c>
      <c r="F35" s="8">
        <f>IF(A35="","",D35-E35)</f>
        <v/>
      </c>
      <c r="G35" s="9">
        <f>IF(A35="","",ROUND(SUMIFS(Movimientos!$I$2:$I$501,Movimientos!$B$2:$B$501,A35)-SUMIFS(Movimientos!$K$2:$K$501,Movimientos!$B$2:$B$501,A35),2))</f>
        <v/>
      </c>
      <c r="H35" s="10">
        <f>IF(OR(A35="",F35=""),"",IF(F35&gt;0,ROUND(G35/F35,4),""))</f>
        <v/>
      </c>
      <c r="I35" s="12">
        <f>IF(A35="","",IF(COUNTIF(Movimientos!$B$2:$B$501,A35)=0,"",_xlfn.MAXIFS(Movimientos!$A$2:$A$501,Movimientos!$B$2:$B$501,A35)))</f>
        <v/>
      </c>
      <c r="J35" s="8">
        <f>IF(A35="","",IF(F35&lt;=0,"Sin stock",IF(AND(C35&lt;&gt;"",F35&lt;=C35),"Pedir","Bien")))</f>
        <v/>
      </c>
    </row>
    <row r="36">
      <c r="A36" s="6" t="n"/>
      <c r="B36" s="6" t="n"/>
      <c r="C36" s="6" t="n"/>
      <c r="D36" s="8">
        <f>IF(A36="","",SUMIFS(Movimientos!$G$2:$G$501,Movimientos!$B$2:$B$501,A36))</f>
        <v/>
      </c>
      <c r="E36" s="8">
        <f>IF(A36="","",SUMIFS(Movimientos!$H$2:$H$501,Movimientos!$B$2:$B$501,A36))</f>
        <v/>
      </c>
      <c r="F36" s="8">
        <f>IF(A36="","",D36-E36)</f>
        <v/>
      </c>
      <c r="G36" s="9">
        <f>IF(A36="","",ROUND(SUMIFS(Movimientos!$I$2:$I$501,Movimientos!$B$2:$B$501,A36)-SUMIFS(Movimientos!$K$2:$K$501,Movimientos!$B$2:$B$501,A36),2))</f>
        <v/>
      </c>
      <c r="H36" s="10">
        <f>IF(OR(A36="",F36=""),"",IF(F36&gt;0,ROUND(G36/F36,4),""))</f>
        <v/>
      </c>
      <c r="I36" s="12">
        <f>IF(A36="","",IF(COUNTIF(Movimientos!$B$2:$B$501,A36)=0,"",_xlfn.MAXIFS(Movimientos!$A$2:$A$501,Movimientos!$B$2:$B$501,A36)))</f>
        <v/>
      </c>
      <c r="J36" s="8">
        <f>IF(A36="","",IF(F36&lt;=0,"Sin stock",IF(AND(C36&lt;&gt;"",F36&lt;=C36),"Pedir","Bien")))</f>
        <v/>
      </c>
    </row>
    <row r="37">
      <c r="A37" s="6" t="n"/>
      <c r="B37" s="6" t="n"/>
      <c r="C37" s="6" t="n"/>
      <c r="D37" s="8">
        <f>IF(A37="","",SUMIFS(Movimientos!$G$2:$G$501,Movimientos!$B$2:$B$501,A37))</f>
        <v/>
      </c>
      <c r="E37" s="8">
        <f>IF(A37="","",SUMIFS(Movimientos!$H$2:$H$501,Movimientos!$B$2:$B$501,A37))</f>
        <v/>
      </c>
      <c r="F37" s="8">
        <f>IF(A37="","",D37-E37)</f>
        <v/>
      </c>
      <c r="G37" s="9">
        <f>IF(A37="","",ROUND(SUMIFS(Movimientos!$I$2:$I$501,Movimientos!$B$2:$B$501,A37)-SUMIFS(Movimientos!$K$2:$K$501,Movimientos!$B$2:$B$501,A37),2))</f>
        <v/>
      </c>
      <c r="H37" s="10">
        <f>IF(OR(A37="",F37=""),"",IF(F37&gt;0,ROUND(G37/F37,4),""))</f>
        <v/>
      </c>
      <c r="I37" s="12">
        <f>IF(A37="","",IF(COUNTIF(Movimientos!$B$2:$B$501,A37)=0,"",_xlfn.MAXIFS(Movimientos!$A$2:$A$501,Movimientos!$B$2:$B$501,A37)))</f>
        <v/>
      </c>
      <c r="J37" s="8">
        <f>IF(A37="","",IF(F37&lt;=0,"Sin stock",IF(AND(C37&lt;&gt;"",F37&lt;=C37),"Pedir","Bien")))</f>
        <v/>
      </c>
    </row>
    <row r="38">
      <c r="A38" s="6" t="n"/>
      <c r="B38" s="6" t="n"/>
      <c r="C38" s="6" t="n"/>
      <c r="D38" s="8">
        <f>IF(A38="","",SUMIFS(Movimientos!$G$2:$G$501,Movimientos!$B$2:$B$501,A38))</f>
        <v/>
      </c>
      <c r="E38" s="8">
        <f>IF(A38="","",SUMIFS(Movimientos!$H$2:$H$501,Movimientos!$B$2:$B$501,A38))</f>
        <v/>
      </c>
      <c r="F38" s="8">
        <f>IF(A38="","",D38-E38)</f>
        <v/>
      </c>
      <c r="G38" s="9">
        <f>IF(A38="","",ROUND(SUMIFS(Movimientos!$I$2:$I$501,Movimientos!$B$2:$B$501,A38)-SUMIFS(Movimientos!$K$2:$K$501,Movimientos!$B$2:$B$501,A38),2))</f>
        <v/>
      </c>
      <c r="H38" s="10">
        <f>IF(OR(A38="",F38=""),"",IF(F38&gt;0,ROUND(G38/F38,4),""))</f>
        <v/>
      </c>
      <c r="I38" s="12">
        <f>IF(A38="","",IF(COUNTIF(Movimientos!$B$2:$B$501,A38)=0,"",_xlfn.MAXIFS(Movimientos!$A$2:$A$501,Movimientos!$B$2:$B$501,A38)))</f>
        <v/>
      </c>
      <c r="J38" s="8">
        <f>IF(A38="","",IF(F38&lt;=0,"Sin stock",IF(AND(C38&lt;&gt;"",F38&lt;=C38),"Pedir","Bien")))</f>
        <v/>
      </c>
    </row>
    <row r="39">
      <c r="A39" s="6" t="n"/>
      <c r="B39" s="6" t="n"/>
      <c r="C39" s="6" t="n"/>
      <c r="D39" s="8">
        <f>IF(A39="","",SUMIFS(Movimientos!$G$2:$G$501,Movimientos!$B$2:$B$501,A39))</f>
        <v/>
      </c>
      <c r="E39" s="8">
        <f>IF(A39="","",SUMIFS(Movimientos!$H$2:$H$501,Movimientos!$B$2:$B$501,A39))</f>
        <v/>
      </c>
      <c r="F39" s="8">
        <f>IF(A39="","",D39-E39)</f>
        <v/>
      </c>
      <c r="G39" s="9">
        <f>IF(A39="","",ROUND(SUMIFS(Movimientos!$I$2:$I$501,Movimientos!$B$2:$B$501,A39)-SUMIFS(Movimientos!$K$2:$K$501,Movimientos!$B$2:$B$501,A39),2))</f>
        <v/>
      </c>
      <c r="H39" s="10">
        <f>IF(OR(A39="",F39=""),"",IF(F39&gt;0,ROUND(G39/F39,4),""))</f>
        <v/>
      </c>
      <c r="I39" s="12">
        <f>IF(A39="","",IF(COUNTIF(Movimientos!$B$2:$B$501,A39)=0,"",_xlfn.MAXIFS(Movimientos!$A$2:$A$501,Movimientos!$B$2:$B$501,A39)))</f>
        <v/>
      </c>
      <c r="J39" s="8">
        <f>IF(A39="","",IF(F39&lt;=0,"Sin stock",IF(AND(C39&lt;&gt;"",F39&lt;=C39),"Pedir","Bien")))</f>
        <v/>
      </c>
    </row>
    <row r="40">
      <c r="A40" s="6" t="n"/>
      <c r="B40" s="6" t="n"/>
      <c r="C40" s="6" t="n"/>
      <c r="D40" s="8">
        <f>IF(A40="","",SUMIFS(Movimientos!$G$2:$G$501,Movimientos!$B$2:$B$501,A40))</f>
        <v/>
      </c>
      <c r="E40" s="8">
        <f>IF(A40="","",SUMIFS(Movimientos!$H$2:$H$501,Movimientos!$B$2:$B$501,A40))</f>
        <v/>
      </c>
      <c r="F40" s="8">
        <f>IF(A40="","",D40-E40)</f>
        <v/>
      </c>
      <c r="G40" s="9">
        <f>IF(A40="","",ROUND(SUMIFS(Movimientos!$I$2:$I$501,Movimientos!$B$2:$B$501,A40)-SUMIFS(Movimientos!$K$2:$K$501,Movimientos!$B$2:$B$501,A40),2))</f>
        <v/>
      </c>
      <c r="H40" s="10">
        <f>IF(OR(A40="",F40=""),"",IF(F40&gt;0,ROUND(G40/F40,4),""))</f>
        <v/>
      </c>
      <c r="I40" s="12">
        <f>IF(A40="","",IF(COUNTIF(Movimientos!$B$2:$B$501,A40)=0,"",_xlfn.MAXIFS(Movimientos!$A$2:$A$501,Movimientos!$B$2:$B$501,A40)))</f>
        <v/>
      </c>
      <c r="J40" s="8">
        <f>IF(A40="","",IF(F40&lt;=0,"Sin stock",IF(AND(C40&lt;&gt;"",F40&lt;=C40),"Pedir","Bien")))</f>
        <v/>
      </c>
    </row>
    <row r="41">
      <c r="A41" s="6" t="n"/>
      <c r="B41" s="6" t="n"/>
      <c r="C41" s="6" t="n"/>
      <c r="D41" s="8">
        <f>IF(A41="","",SUMIFS(Movimientos!$G$2:$G$501,Movimientos!$B$2:$B$501,A41))</f>
        <v/>
      </c>
      <c r="E41" s="8">
        <f>IF(A41="","",SUMIFS(Movimientos!$H$2:$H$501,Movimientos!$B$2:$B$501,A41))</f>
        <v/>
      </c>
      <c r="F41" s="8">
        <f>IF(A41="","",D41-E41)</f>
        <v/>
      </c>
      <c r="G41" s="9">
        <f>IF(A41="","",ROUND(SUMIFS(Movimientos!$I$2:$I$501,Movimientos!$B$2:$B$501,A41)-SUMIFS(Movimientos!$K$2:$K$501,Movimientos!$B$2:$B$501,A41),2))</f>
        <v/>
      </c>
      <c r="H41" s="10">
        <f>IF(OR(A41="",F41=""),"",IF(F41&gt;0,ROUND(G41/F41,4),""))</f>
        <v/>
      </c>
      <c r="I41" s="12">
        <f>IF(A41="","",IF(COUNTIF(Movimientos!$B$2:$B$501,A41)=0,"",_xlfn.MAXIFS(Movimientos!$A$2:$A$501,Movimientos!$B$2:$B$501,A41)))</f>
        <v/>
      </c>
      <c r="J41" s="8">
        <f>IF(A41="","",IF(F41&lt;=0,"Sin stock",IF(AND(C41&lt;&gt;"",F41&lt;=C41),"Pedir","Bien")))</f>
        <v/>
      </c>
    </row>
    <row r="42">
      <c r="A42" s="6" t="n"/>
      <c r="B42" s="6" t="n"/>
      <c r="C42" s="6" t="n"/>
      <c r="D42" s="8">
        <f>IF(A42="","",SUMIFS(Movimientos!$G$2:$G$501,Movimientos!$B$2:$B$501,A42))</f>
        <v/>
      </c>
      <c r="E42" s="8">
        <f>IF(A42="","",SUMIFS(Movimientos!$H$2:$H$501,Movimientos!$B$2:$B$501,A42))</f>
        <v/>
      </c>
      <c r="F42" s="8">
        <f>IF(A42="","",D42-E42)</f>
        <v/>
      </c>
      <c r="G42" s="9">
        <f>IF(A42="","",ROUND(SUMIFS(Movimientos!$I$2:$I$501,Movimientos!$B$2:$B$501,A42)-SUMIFS(Movimientos!$K$2:$K$501,Movimientos!$B$2:$B$501,A42),2))</f>
        <v/>
      </c>
      <c r="H42" s="10">
        <f>IF(OR(A42="",F42=""),"",IF(F42&gt;0,ROUND(G42/F42,4),""))</f>
        <v/>
      </c>
      <c r="I42" s="12">
        <f>IF(A42="","",IF(COUNTIF(Movimientos!$B$2:$B$501,A42)=0,"",_xlfn.MAXIFS(Movimientos!$A$2:$A$501,Movimientos!$B$2:$B$501,A42)))</f>
        <v/>
      </c>
      <c r="J42" s="8">
        <f>IF(A42="","",IF(F42&lt;=0,"Sin stock",IF(AND(C42&lt;&gt;"",F42&lt;=C42),"Pedir","Bien")))</f>
        <v/>
      </c>
    </row>
    <row r="43">
      <c r="A43" s="6" t="n"/>
      <c r="B43" s="6" t="n"/>
      <c r="C43" s="6" t="n"/>
      <c r="D43" s="8">
        <f>IF(A43="","",SUMIFS(Movimientos!$G$2:$G$501,Movimientos!$B$2:$B$501,A43))</f>
        <v/>
      </c>
      <c r="E43" s="8">
        <f>IF(A43="","",SUMIFS(Movimientos!$H$2:$H$501,Movimientos!$B$2:$B$501,A43))</f>
        <v/>
      </c>
      <c r="F43" s="8">
        <f>IF(A43="","",D43-E43)</f>
        <v/>
      </c>
      <c r="G43" s="9">
        <f>IF(A43="","",ROUND(SUMIFS(Movimientos!$I$2:$I$501,Movimientos!$B$2:$B$501,A43)-SUMIFS(Movimientos!$K$2:$K$501,Movimientos!$B$2:$B$501,A43),2))</f>
        <v/>
      </c>
      <c r="H43" s="10">
        <f>IF(OR(A43="",F43=""),"",IF(F43&gt;0,ROUND(G43/F43,4),""))</f>
        <v/>
      </c>
      <c r="I43" s="12">
        <f>IF(A43="","",IF(COUNTIF(Movimientos!$B$2:$B$501,A43)=0,"",_xlfn.MAXIFS(Movimientos!$A$2:$A$501,Movimientos!$B$2:$B$501,A43)))</f>
        <v/>
      </c>
      <c r="J43" s="8">
        <f>IF(A43="","",IF(F43&lt;=0,"Sin stock",IF(AND(C43&lt;&gt;"",F43&lt;=C43),"Pedir","Bien")))</f>
        <v/>
      </c>
    </row>
    <row r="44">
      <c r="A44" s="6" t="n"/>
      <c r="B44" s="6" t="n"/>
      <c r="C44" s="6" t="n"/>
      <c r="D44" s="8">
        <f>IF(A44="","",SUMIFS(Movimientos!$G$2:$G$501,Movimientos!$B$2:$B$501,A44))</f>
        <v/>
      </c>
      <c r="E44" s="8">
        <f>IF(A44="","",SUMIFS(Movimientos!$H$2:$H$501,Movimientos!$B$2:$B$501,A44))</f>
        <v/>
      </c>
      <c r="F44" s="8">
        <f>IF(A44="","",D44-E44)</f>
        <v/>
      </c>
      <c r="G44" s="9">
        <f>IF(A44="","",ROUND(SUMIFS(Movimientos!$I$2:$I$501,Movimientos!$B$2:$B$501,A44)-SUMIFS(Movimientos!$K$2:$K$501,Movimientos!$B$2:$B$501,A44),2))</f>
        <v/>
      </c>
      <c r="H44" s="10">
        <f>IF(OR(A44="",F44=""),"",IF(F44&gt;0,ROUND(G44/F44,4),""))</f>
        <v/>
      </c>
      <c r="I44" s="12">
        <f>IF(A44="","",IF(COUNTIF(Movimientos!$B$2:$B$501,A44)=0,"",_xlfn.MAXIFS(Movimientos!$A$2:$A$501,Movimientos!$B$2:$B$501,A44)))</f>
        <v/>
      </c>
      <c r="J44" s="8">
        <f>IF(A44="","",IF(F44&lt;=0,"Sin stock",IF(AND(C44&lt;&gt;"",F44&lt;=C44),"Pedir","Bien")))</f>
        <v/>
      </c>
    </row>
    <row r="45">
      <c r="A45" s="6" t="n"/>
      <c r="B45" s="6" t="n"/>
      <c r="C45" s="6" t="n"/>
      <c r="D45" s="8">
        <f>IF(A45="","",SUMIFS(Movimientos!$G$2:$G$501,Movimientos!$B$2:$B$501,A45))</f>
        <v/>
      </c>
      <c r="E45" s="8">
        <f>IF(A45="","",SUMIFS(Movimientos!$H$2:$H$501,Movimientos!$B$2:$B$501,A45))</f>
        <v/>
      </c>
      <c r="F45" s="8">
        <f>IF(A45="","",D45-E45)</f>
        <v/>
      </c>
      <c r="G45" s="9">
        <f>IF(A45="","",ROUND(SUMIFS(Movimientos!$I$2:$I$501,Movimientos!$B$2:$B$501,A45)-SUMIFS(Movimientos!$K$2:$K$501,Movimientos!$B$2:$B$501,A45),2))</f>
        <v/>
      </c>
      <c r="H45" s="10">
        <f>IF(OR(A45="",F45=""),"",IF(F45&gt;0,ROUND(G45/F45,4),""))</f>
        <v/>
      </c>
      <c r="I45" s="12">
        <f>IF(A45="","",IF(COUNTIF(Movimientos!$B$2:$B$501,A45)=0,"",_xlfn.MAXIFS(Movimientos!$A$2:$A$501,Movimientos!$B$2:$B$501,A45)))</f>
        <v/>
      </c>
      <c r="J45" s="8">
        <f>IF(A45="","",IF(F45&lt;=0,"Sin stock",IF(AND(C45&lt;&gt;"",F45&lt;=C45),"Pedir","Bien")))</f>
        <v/>
      </c>
    </row>
    <row r="46">
      <c r="A46" s="6" t="n"/>
      <c r="B46" s="6" t="n"/>
      <c r="C46" s="6" t="n"/>
      <c r="D46" s="8">
        <f>IF(A46="","",SUMIFS(Movimientos!$G$2:$G$501,Movimientos!$B$2:$B$501,A46))</f>
        <v/>
      </c>
      <c r="E46" s="8">
        <f>IF(A46="","",SUMIFS(Movimientos!$H$2:$H$501,Movimientos!$B$2:$B$501,A46))</f>
        <v/>
      </c>
      <c r="F46" s="8">
        <f>IF(A46="","",D46-E46)</f>
        <v/>
      </c>
      <c r="G46" s="9">
        <f>IF(A46="","",ROUND(SUMIFS(Movimientos!$I$2:$I$501,Movimientos!$B$2:$B$501,A46)-SUMIFS(Movimientos!$K$2:$K$501,Movimientos!$B$2:$B$501,A46),2))</f>
        <v/>
      </c>
      <c r="H46" s="10">
        <f>IF(OR(A46="",F46=""),"",IF(F46&gt;0,ROUND(G46/F46,4),""))</f>
        <v/>
      </c>
      <c r="I46" s="12">
        <f>IF(A46="","",IF(COUNTIF(Movimientos!$B$2:$B$501,A46)=0,"",_xlfn.MAXIFS(Movimientos!$A$2:$A$501,Movimientos!$B$2:$B$501,A46)))</f>
        <v/>
      </c>
      <c r="J46" s="8">
        <f>IF(A46="","",IF(F46&lt;=0,"Sin stock",IF(AND(C46&lt;&gt;"",F46&lt;=C46),"Pedir","Bien")))</f>
        <v/>
      </c>
    </row>
    <row r="47">
      <c r="A47" s="6" t="n"/>
      <c r="B47" s="6" t="n"/>
      <c r="C47" s="6" t="n"/>
      <c r="D47" s="8">
        <f>IF(A47="","",SUMIFS(Movimientos!$G$2:$G$501,Movimientos!$B$2:$B$501,A47))</f>
        <v/>
      </c>
      <c r="E47" s="8">
        <f>IF(A47="","",SUMIFS(Movimientos!$H$2:$H$501,Movimientos!$B$2:$B$501,A47))</f>
        <v/>
      </c>
      <c r="F47" s="8">
        <f>IF(A47="","",D47-E47)</f>
        <v/>
      </c>
      <c r="G47" s="9">
        <f>IF(A47="","",ROUND(SUMIFS(Movimientos!$I$2:$I$501,Movimientos!$B$2:$B$501,A47)-SUMIFS(Movimientos!$K$2:$K$501,Movimientos!$B$2:$B$501,A47),2))</f>
        <v/>
      </c>
      <c r="H47" s="10">
        <f>IF(OR(A47="",F47=""),"",IF(F47&gt;0,ROUND(G47/F47,4),""))</f>
        <v/>
      </c>
      <c r="I47" s="12">
        <f>IF(A47="","",IF(COUNTIF(Movimientos!$B$2:$B$501,A47)=0,"",_xlfn.MAXIFS(Movimientos!$A$2:$A$501,Movimientos!$B$2:$B$501,A47)))</f>
        <v/>
      </c>
      <c r="J47" s="8">
        <f>IF(A47="","",IF(F47&lt;=0,"Sin stock",IF(AND(C47&lt;&gt;"",F47&lt;=C47),"Pedir","Bien")))</f>
        <v/>
      </c>
    </row>
    <row r="48">
      <c r="A48" s="6" t="n"/>
      <c r="B48" s="6" t="n"/>
      <c r="C48" s="6" t="n"/>
      <c r="D48" s="8">
        <f>IF(A48="","",SUMIFS(Movimientos!$G$2:$G$501,Movimientos!$B$2:$B$501,A48))</f>
        <v/>
      </c>
      <c r="E48" s="8">
        <f>IF(A48="","",SUMIFS(Movimientos!$H$2:$H$501,Movimientos!$B$2:$B$501,A48))</f>
        <v/>
      </c>
      <c r="F48" s="8">
        <f>IF(A48="","",D48-E48)</f>
        <v/>
      </c>
      <c r="G48" s="9">
        <f>IF(A48="","",ROUND(SUMIFS(Movimientos!$I$2:$I$501,Movimientos!$B$2:$B$501,A48)-SUMIFS(Movimientos!$K$2:$K$501,Movimientos!$B$2:$B$501,A48),2))</f>
        <v/>
      </c>
      <c r="H48" s="10">
        <f>IF(OR(A48="",F48=""),"",IF(F48&gt;0,ROUND(G48/F48,4),""))</f>
        <v/>
      </c>
      <c r="I48" s="12">
        <f>IF(A48="","",IF(COUNTIF(Movimientos!$B$2:$B$501,A48)=0,"",_xlfn.MAXIFS(Movimientos!$A$2:$A$501,Movimientos!$B$2:$B$501,A48)))</f>
        <v/>
      </c>
      <c r="J48" s="8">
        <f>IF(A48="","",IF(F48&lt;=0,"Sin stock",IF(AND(C48&lt;&gt;"",F48&lt;=C48),"Pedir","Bien")))</f>
        <v/>
      </c>
    </row>
    <row r="49">
      <c r="A49" s="6" t="n"/>
      <c r="B49" s="6" t="n"/>
      <c r="C49" s="6" t="n"/>
      <c r="D49" s="8">
        <f>IF(A49="","",SUMIFS(Movimientos!$G$2:$G$501,Movimientos!$B$2:$B$501,A49))</f>
        <v/>
      </c>
      <c r="E49" s="8">
        <f>IF(A49="","",SUMIFS(Movimientos!$H$2:$H$501,Movimientos!$B$2:$B$501,A49))</f>
        <v/>
      </c>
      <c r="F49" s="8">
        <f>IF(A49="","",D49-E49)</f>
        <v/>
      </c>
      <c r="G49" s="9">
        <f>IF(A49="","",ROUND(SUMIFS(Movimientos!$I$2:$I$501,Movimientos!$B$2:$B$501,A49)-SUMIFS(Movimientos!$K$2:$K$501,Movimientos!$B$2:$B$501,A49),2))</f>
        <v/>
      </c>
      <c r="H49" s="10">
        <f>IF(OR(A49="",F49=""),"",IF(F49&gt;0,ROUND(G49/F49,4),""))</f>
        <v/>
      </c>
      <c r="I49" s="12">
        <f>IF(A49="","",IF(COUNTIF(Movimientos!$B$2:$B$501,A49)=0,"",_xlfn.MAXIFS(Movimientos!$A$2:$A$501,Movimientos!$B$2:$B$501,A49)))</f>
        <v/>
      </c>
      <c r="J49" s="8">
        <f>IF(A49="","",IF(F49&lt;=0,"Sin stock",IF(AND(C49&lt;&gt;"",F49&lt;=C49),"Pedir","Bien")))</f>
        <v/>
      </c>
    </row>
    <row r="50">
      <c r="A50" s="6" t="n"/>
      <c r="B50" s="6" t="n"/>
      <c r="C50" s="6" t="n"/>
      <c r="D50" s="8">
        <f>IF(A50="","",SUMIFS(Movimientos!$G$2:$G$501,Movimientos!$B$2:$B$501,A50))</f>
        <v/>
      </c>
      <c r="E50" s="8">
        <f>IF(A50="","",SUMIFS(Movimientos!$H$2:$H$501,Movimientos!$B$2:$B$501,A50))</f>
        <v/>
      </c>
      <c r="F50" s="8">
        <f>IF(A50="","",D50-E50)</f>
        <v/>
      </c>
      <c r="G50" s="9">
        <f>IF(A50="","",ROUND(SUMIFS(Movimientos!$I$2:$I$501,Movimientos!$B$2:$B$501,A50)-SUMIFS(Movimientos!$K$2:$K$501,Movimientos!$B$2:$B$501,A50),2))</f>
        <v/>
      </c>
      <c r="H50" s="10">
        <f>IF(OR(A50="",F50=""),"",IF(F50&gt;0,ROUND(G50/F50,4),""))</f>
        <v/>
      </c>
      <c r="I50" s="12">
        <f>IF(A50="","",IF(COUNTIF(Movimientos!$B$2:$B$501,A50)=0,"",_xlfn.MAXIFS(Movimientos!$A$2:$A$501,Movimientos!$B$2:$B$501,A50)))</f>
        <v/>
      </c>
      <c r="J50" s="8">
        <f>IF(A50="","",IF(F50&lt;=0,"Sin stock",IF(AND(C50&lt;&gt;"",F50&lt;=C50),"Pedir","Bien")))</f>
        <v/>
      </c>
    </row>
    <row r="51">
      <c r="A51" s="6" t="n"/>
      <c r="B51" s="6" t="n"/>
      <c r="C51" s="6" t="n"/>
      <c r="D51" s="8">
        <f>IF(A51="","",SUMIFS(Movimientos!$G$2:$G$501,Movimientos!$B$2:$B$501,A51))</f>
        <v/>
      </c>
      <c r="E51" s="8">
        <f>IF(A51="","",SUMIFS(Movimientos!$H$2:$H$501,Movimientos!$B$2:$B$501,A51))</f>
        <v/>
      </c>
      <c r="F51" s="8">
        <f>IF(A51="","",D51-E51)</f>
        <v/>
      </c>
      <c r="G51" s="9">
        <f>IF(A51="","",ROUND(SUMIFS(Movimientos!$I$2:$I$501,Movimientos!$B$2:$B$501,A51)-SUMIFS(Movimientos!$K$2:$K$501,Movimientos!$B$2:$B$501,A51),2))</f>
        <v/>
      </c>
      <c r="H51" s="10">
        <f>IF(OR(A51="",F51=""),"",IF(F51&gt;0,ROUND(G51/F51,4),""))</f>
        <v/>
      </c>
      <c r="I51" s="12">
        <f>IF(A51="","",IF(COUNTIF(Movimientos!$B$2:$B$501,A51)=0,"",_xlfn.MAXIFS(Movimientos!$A$2:$A$501,Movimientos!$B$2:$B$501,A51)))</f>
        <v/>
      </c>
      <c r="J51" s="8">
        <f>IF(A51="","",IF(F51&lt;=0,"Sin stock",IF(AND(C51&lt;&gt;"",F51&lt;=C51),"Pedir","Bien")))</f>
        <v/>
      </c>
    </row>
    <row r="52">
      <c r="A52" s="6" t="n"/>
      <c r="B52" s="6" t="n"/>
      <c r="C52" s="6" t="n"/>
      <c r="D52" s="8">
        <f>IF(A52="","",SUMIFS(Movimientos!$G$2:$G$501,Movimientos!$B$2:$B$501,A52))</f>
        <v/>
      </c>
      <c r="E52" s="8">
        <f>IF(A52="","",SUMIFS(Movimientos!$H$2:$H$501,Movimientos!$B$2:$B$501,A52))</f>
        <v/>
      </c>
      <c r="F52" s="8">
        <f>IF(A52="","",D52-E52)</f>
        <v/>
      </c>
      <c r="G52" s="9">
        <f>IF(A52="","",ROUND(SUMIFS(Movimientos!$I$2:$I$501,Movimientos!$B$2:$B$501,A52)-SUMIFS(Movimientos!$K$2:$K$501,Movimientos!$B$2:$B$501,A52),2))</f>
        <v/>
      </c>
      <c r="H52" s="10">
        <f>IF(OR(A52="",F52=""),"",IF(F52&gt;0,ROUND(G52/F52,4),""))</f>
        <v/>
      </c>
      <c r="I52" s="12">
        <f>IF(A52="","",IF(COUNTIF(Movimientos!$B$2:$B$501,A52)=0,"",_xlfn.MAXIFS(Movimientos!$A$2:$A$501,Movimientos!$B$2:$B$501,A52)))</f>
        <v/>
      </c>
      <c r="J52" s="8">
        <f>IF(A52="","",IF(F52&lt;=0,"Sin stock",IF(AND(C52&lt;&gt;"",F52&lt;=C52),"Pedir","Bien")))</f>
        <v/>
      </c>
    </row>
    <row r="53">
      <c r="A53" s="6" t="n"/>
      <c r="B53" s="6" t="n"/>
      <c r="C53" s="6" t="n"/>
      <c r="D53" s="8">
        <f>IF(A53="","",SUMIFS(Movimientos!$G$2:$G$501,Movimientos!$B$2:$B$501,A53))</f>
        <v/>
      </c>
      <c r="E53" s="8">
        <f>IF(A53="","",SUMIFS(Movimientos!$H$2:$H$501,Movimientos!$B$2:$B$501,A53))</f>
        <v/>
      </c>
      <c r="F53" s="8">
        <f>IF(A53="","",D53-E53)</f>
        <v/>
      </c>
      <c r="G53" s="9">
        <f>IF(A53="","",ROUND(SUMIFS(Movimientos!$I$2:$I$501,Movimientos!$B$2:$B$501,A53)-SUMIFS(Movimientos!$K$2:$K$501,Movimientos!$B$2:$B$501,A53),2))</f>
        <v/>
      </c>
      <c r="H53" s="10">
        <f>IF(OR(A53="",F53=""),"",IF(F53&gt;0,ROUND(G53/F53,4),""))</f>
        <v/>
      </c>
      <c r="I53" s="12">
        <f>IF(A53="","",IF(COUNTIF(Movimientos!$B$2:$B$501,A53)=0,"",_xlfn.MAXIFS(Movimientos!$A$2:$A$501,Movimientos!$B$2:$B$501,A53)))</f>
        <v/>
      </c>
      <c r="J53" s="8">
        <f>IF(A53="","",IF(F53&lt;=0,"Sin stock",IF(AND(C53&lt;&gt;"",F53&lt;=C53),"Pedir","Bien")))</f>
        <v/>
      </c>
    </row>
    <row r="54">
      <c r="A54" s="6" t="n"/>
      <c r="B54" s="6" t="n"/>
      <c r="C54" s="6" t="n"/>
      <c r="D54" s="8">
        <f>IF(A54="","",SUMIFS(Movimientos!$G$2:$G$501,Movimientos!$B$2:$B$501,A54))</f>
        <v/>
      </c>
      <c r="E54" s="8">
        <f>IF(A54="","",SUMIFS(Movimientos!$H$2:$H$501,Movimientos!$B$2:$B$501,A54))</f>
        <v/>
      </c>
      <c r="F54" s="8">
        <f>IF(A54="","",D54-E54)</f>
        <v/>
      </c>
      <c r="G54" s="9">
        <f>IF(A54="","",ROUND(SUMIFS(Movimientos!$I$2:$I$501,Movimientos!$B$2:$B$501,A54)-SUMIFS(Movimientos!$K$2:$K$501,Movimientos!$B$2:$B$501,A54),2))</f>
        <v/>
      </c>
      <c r="H54" s="10">
        <f>IF(OR(A54="",F54=""),"",IF(F54&gt;0,ROUND(G54/F54,4),""))</f>
        <v/>
      </c>
      <c r="I54" s="12">
        <f>IF(A54="","",IF(COUNTIF(Movimientos!$B$2:$B$501,A54)=0,"",_xlfn.MAXIFS(Movimientos!$A$2:$A$501,Movimientos!$B$2:$B$501,A54)))</f>
        <v/>
      </c>
      <c r="J54" s="8">
        <f>IF(A54="","",IF(F54&lt;=0,"Sin stock",IF(AND(C54&lt;&gt;"",F54&lt;=C54),"Pedir","Bien")))</f>
        <v/>
      </c>
    </row>
    <row r="55">
      <c r="A55" s="6" t="n"/>
      <c r="B55" s="6" t="n"/>
      <c r="C55" s="6" t="n"/>
      <c r="D55" s="8">
        <f>IF(A55="","",SUMIFS(Movimientos!$G$2:$G$501,Movimientos!$B$2:$B$501,A55))</f>
        <v/>
      </c>
      <c r="E55" s="8">
        <f>IF(A55="","",SUMIFS(Movimientos!$H$2:$H$501,Movimientos!$B$2:$B$501,A55))</f>
        <v/>
      </c>
      <c r="F55" s="8">
        <f>IF(A55="","",D55-E55)</f>
        <v/>
      </c>
      <c r="G55" s="9">
        <f>IF(A55="","",ROUND(SUMIFS(Movimientos!$I$2:$I$501,Movimientos!$B$2:$B$501,A55)-SUMIFS(Movimientos!$K$2:$K$501,Movimientos!$B$2:$B$501,A55),2))</f>
        <v/>
      </c>
      <c r="H55" s="10">
        <f>IF(OR(A55="",F55=""),"",IF(F55&gt;0,ROUND(G55/F55,4),""))</f>
        <v/>
      </c>
      <c r="I55" s="12">
        <f>IF(A55="","",IF(COUNTIF(Movimientos!$B$2:$B$501,A55)=0,"",_xlfn.MAXIFS(Movimientos!$A$2:$A$501,Movimientos!$B$2:$B$501,A55)))</f>
        <v/>
      </c>
      <c r="J55" s="8">
        <f>IF(A55="","",IF(F55&lt;=0,"Sin stock",IF(AND(C55&lt;&gt;"",F55&lt;=C55),"Pedir","Bien")))</f>
        <v/>
      </c>
    </row>
    <row r="56">
      <c r="A56" s="6" t="n"/>
      <c r="B56" s="6" t="n"/>
      <c r="C56" s="6" t="n"/>
      <c r="D56" s="8">
        <f>IF(A56="","",SUMIFS(Movimientos!$G$2:$G$501,Movimientos!$B$2:$B$501,A56))</f>
        <v/>
      </c>
      <c r="E56" s="8">
        <f>IF(A56="","",SUMIFS(Movimientos!$H$2:$H$501,Movimientos!$B$2:$B$501,A56))</f>
        <v/>
      </c>
      <c r="F56" s="8">
        <f>IF(A56="","",D56-E56)</f>
        <v/>
      </c>
      <c r="G56" s="9">
        <f>IF(A56="","",ROUND(SUMIFS(Movimientos!$I$2:$I$501,Movimientos!$B$2:$B$501,A56)-SUMIFS(Movimientos!$K$2:$K$501,Movimientos!$B$2:$B$501,A56),2))</f>
        <v/>
      </c>
      <c r="H56" s="10">
        <f>IF(OR(A56="",F56=""),"",IF(F56&gt;0,ROUND(G56/F56,4),""))</f>
        <v/>
      </c>
      <c r="I56" s="12">
        <f>IF(A56="","",IF(COUNTIF(Movimientos!$B$2:$B$501,A56)=0,"",_xlfn.MAXIFS(Movimientos!$A$2:$A$501,Movimientos!$B$2:$B$501,A56)))</f>
        <v/>
      </c>
      <c r="J56" s="8">
        <f>IF(A56="","",IF(F56&lt;=0,"Sin stock",IF(AND(C56&lt;&gt;"",F56&lt;=C56),"Pedir","Bien")))</f>
        <v/>
      </c>
    </row>
    <row r="57">
      <c r="A57" s="6" t="n"/>
      <c r="B57" s="6" t="n"/>
      <c r="C57" s="6" t="n"/>
      <c r="D57" s="8">
        <f>IF(A57="","",SUMIFS(Movimientos!$G$2:$G$501,Movimientos!$B$2:$B$501,A57))</f>
        <v/>
      </c>
      <c r="E57" s="8">
        <f>IF(A57="","",SUMIFS(Movimientos!$H$2:$H$501,Movimientos!$B$2:$B$501,A57))</f>
        <v/>
      </c>
      <c r="F57" s="8">
        <f>IF(A57="","",D57-E57)</f>
        <v/>
      </c>
      <c r="G57" s="9">
        <f>IF(A57="","",ROUND(SUMIFS(Movimientos!$I$2:$I$501,Movimientos!$B$2:$B$501,A57)-SUMIFS(Movimientos!$K$2:$K$501,Movimientos!$B$2:$B$501,A57),2))</f>
        <v/>
      </c>
      <c r="H57" s="10">
        <f>IF(OR(A57="",F57=""),"",IF(F57&gt;0,ROUND(G57/F57,4),""))</f>
        <v/>
      </c>
      <c r="I57" s="12">
        <f>IF(A57="","",IF(COUNTIF(Movimientos!$B$2:$B$501,A57)=0,"",_xlfn.MAXIFS(Movimientos!$A$2:$A$501,Movimientos!$B$2:$B$501,A57)))</f>
        <v/>
      </c>
      <c r="J57" s="8">
        <f>IF(A57="","",IF(F57&lt;=0,"Sin stock",IF(AND(C57&lt;&gt;"",F57&lt;=C57),"Pedir","Bien")))</f>
        <v/>
      </c>
    </row>
    <row r="58">
      <c r="A58" s="6" t="n"/>
      <c r="B58" s="6" t="n"/>
      <c r="C58" s="6" t="n"/>
      <c r="D58" s="8">
        <f>IF(A58="","",SUMIFS(Movimientos!$G$2:$G$501,Movimientos!$B$2:$B$501,A58))</f>
        <v/>
      </c>
      <c r="E58" s="8">
        <f>IF(A58="","",SUMIFS(Movimientos!$H$2:$H$501,Movimientos!$B$2:$B$501,A58))</f>
        <v/>
      </c>
      <c r="F58" s="8">
        <f>IF(A58="","",D58-E58)</f>
        <v/>
      </c>
      <c r="G58" s="9">
        <f>IF(A58="","",ROUND(SUMIFS(Movimientos!$I$2:$I$501,Movimientos!$B$2:$B$501,A58)-SUMIFS(Movimientos!$K$2:$K$501,Movimientos!$B$2:$B$501,A58),2))</f>
        <v/>
      </c>
      <c r="H58" s="10">
        <f>IF(OR(A58="",F58=""),"",IF(F58&gt;0,ROUND(G58/F58,4),""))</f>
        <v/>
      </c>
      <c r="I58" s="12">
        <f>IF(A58="","",IF(COUNTIF(Movimientos!$B$2:$B$501,A58)=0,"",_xlfn.MAXIFS(Movimientos!$A$2:$A$501,Movimientos!$B$2:$B$501,A58)))</f>
        <v/>
      </c>
      <c r="J58" s="8">
        <f>IF(A58="","",IF(F58&lt;=0,"Sin stock",IF(AND(C58&lt;&gt;"",F58&lt;=C58),"Pedir","Bien")))</f>
        <v/>
      </c>
    </row>
    <row r="59">
      <c r="A59" s="6" t="n"/>
      <c r="B59" s="6" t="n"/>
      <c r="C59" s="6" t="n"/>
      <c r="D59" s="8">
        <f>IF(A59="","",SUMIFS(Movimientos!$G$2:$G$501,Movimientos!$B$2:$B$501,A59))</f>
        <v/>
      </c>
      <c r="E59" s="8">
        <f>IF(A59="","",SUMIFS(Movimientos!$H$2:$H$501,Movimientos!$B$2:$B$501,A59))</f>
        <v/>
      </c>
      <c r="F59" s="8">
        <f>IF(A59="","",D59-E59)</f>
        <v/>
      </c>
      <c r="G59" s="9">
        <f>IF(A59="","",ROUND(SUMIFS(Movimientos!$I$2:$I$501,Movimientos!$B$2:$B$501,A59)-SUMIFS(Movimientos!$K$2:$K$501,Movimientos!$B$2:$B$501,A59),2))</f>
        <v/>
      </c>
      <c r="H59" s="10">
        <f>IF(OR(A59="",F59=""),"",IF(F59&gt;0,ROUND(G59/F59,4),""))</f>
        <v/>
      </c>
      <c r="I59" s="12">
        <f>IF(A59="","",IF(COUNTIF(Movimientos!$B$2:$B$501,A59)=0,"",_xlfn.MAXIFS(Movimientos!$A$2:$A$501,Movimientos!$B$2:$B$501,A59)))</f>
        <v/>
      </c>
      <c r="J59" s="8">
        <f>IF(A59="","",IF(F59&lt;=0,"Sin stock",IF(AND(C59&lt;&gt;"",F59&lt;=C59),"Pedir","Bien")))</f>
        <v/>
      </c>
    </row>
    <row r="60">
      <c r="A60" s="6" t="n"/>
      <c r="B60" s="6" t="n"/>
      <c r="C60" s="6" t="n"/>
      <c r="D60" s="8">
        <f>IF(A60="","",SUMIFS(Movimientos!$G$2:$G$501,Movimientos!$B$2:$B$501,A60))</f>
        <v/>
      </c>
      <c r="E60" s="8">
        <f>IF(A60="","",SUMIFS(Movimientos!$H$2:$H$501,Movimientos!$B$2:$B$501,A60))</f>
        <v/>
      </c>
      <c r="F60" s="8">
        <f>IF(A60="","",D60-E60)</f>
        <v/>
      </c>
      <c r="G60" s="9">
        <f>IF(A60="","",ROUND(SUMIFS(Movimientos!$I$2:$I$501,Movimientos!$B$2:$B$501,A60)-SUMIFS(Movimientos!$K$2:$K$501,Movimientos!$B$2:$B$501,A60),2))</f>
        <v/>
      </c>
      <c r="H60" s="10">
        <f>IF(OR(A60="",F60=""),"",IF(F60&gt;0,ROUND(G60/F60,4),""))</f>
        <v/>
      </c>
      <c r="I60" s="12">
        <f>IF(A60="","",IF(COUNTIF(Movimientos!$B$2:$B$501,A60)=0,"",_xlfn.MAXIFS(Movimientos!$A$2:$A$501,Movimientos!$B$2:$B$501,A60)))</f>
        <v/>
      </c>
      <c r="J60" s="8">
        <f>IF(A60="","",IF(F60&lt;=0,"Sin stock",IF(AND(C60&lt;&gt;"",F60&lt;=C60),"Pedir","Bien")))</f>
        <v/>
      </c>
    </row>
    <row r="61">
      <c r="A61" s="6" t="n"/>
      <c r="B61" s="6" t="n"/>
      <c r="C61" s="6" t="n"/>
      <c r="D61" s="8">
        <f>IF(A61="","",SUMIFS(Movimientos!$G$2:$G$501,Movimientos!$B$2:$B$501,A61))</f>
        <v/>
      </c>
      <c r="E61" s="8">
        <f>IF(A61="","",SUMIFS(Movimientos!$H$2:$H$501,Movimientos!$B$2:$B$501,A61))</f>
        <v/>
      </c>
      <c r="F61" s="8">
        <f>IF(A61="","",D61-E61)</f>
        <v/>
      </c>
      <c r="G61" s="9">
        <f>IF(A61="","",ROUND(SUMIFS(Movimientos!$I$2:$I$501,Movimientos!$B$2:$B$501,A61)-SUMIFS(Movimientos!$K$2:$K$501,Movimientos!$B$2:$B$501,A61),2))</f>
        <v/>
      </c>
      <c r="H61" s="10">
        <f>IF(OR(A61="",F61=""),"",IF(F61&gt;0,ROUND(G61/F61,4),""))</f>
        <v/>
      </c>
      <c r="I61" s="12">
        <f>IF(A61="","",IF(COUNTIF(Movimientos!$B$2:$B$501,A61)=0,"",_xlfn.MAXIFS(Movimientos!$A$2:$A$501,Movimientos!$B$2:$B$501,A61)))</f>
        <v/>
      </c>
      <c r="J61" s="8">
        <f>IF(A61="","",IF(F61&lt;=0,"Sin stock",IF(AND(C61&lt;&gt;"",F61&lt;=C61),"Pedir","Bien")))</f>
        <v/>
      </c>
    </row>
    <row r="62">
      <c r="A62" s="6" t="n"/>
      <c r="B62" s="6" t="n"/>
      <c r="C62" s="6" t="n"/>
      <c r="D62" s="8">
        <f>IF(A62="","",SUMIFS(Movimientos!$G$2:$G$501,Movimientos!$B$2:$B$501,A62))</f>
        <v/>
      </c>
      <c r="E62" s="8">
        <f>IF(A62="","",SUMIFS(Movimientos!$H$2:$H$501,Movimientos!$B$2:$B$501,A62))</f>
        <v/>
      </c>
      <c r="F62" s="8">
        <f>IF(A62="","",D62-E62)</f>
        <v/>
      </c>
      <c r="G62" s="9">
        <f>IF(A62="","",ROUND(SUMIFS(Movimientos!$I$2:$I$501,Movimientos!$B$2:$B$501,A62)-SUMIFS(Movimientos!$K$2:$K$501,Movimientos!$B$2:$B$501,A62),2))</f>
        <v/>
      </c>
      <c r="H62" s="10">
        <f>IF(OR(A62="",F62=""),"",IF(F62&gt;0,ROUND(G62/F62,4),""))</f>
        <v/>
      </c>
      <c r="I62" s="12">
        <f>IF(A62="","",IF(COUNTIF(Movimientos!$B$2:$B$501,A62)=0,"",_xlfn.MAXIFS(Movimientos!$A$2:$A$501,Movimientos!$B$2:$B$501,A62)))</f>
        <v/>
      </c>
      <c r="J62" s="8">
        <f>IF(A62="","",IF(F62&lt;=0,"Sin stock",IF(AND(C62&lt;&gt;"",F62&lt;=C62),"Pedir","Bien")))</f>
        <v/>
      </c>
    </row>
    <row r="63">
      <c r="A63" s="6" t="n"/>
      <c r="B63" s="6" t="n"/>
      <c r="C63" s="6" t="n"/>
      <c r="D63" s="8">
        <f>IF(A63="","",SUMIFS(Movimientos!$G$2:$G$501,Movimientos!$B$2:$B$501,A63))</f>
        <v/>
      </c>
      <c r="E63" s="8">
        <f>IF(A63="","",SUMIFS(Movimientos!$H$2:$H$501,Movimientos!$B$2:$B$501,A63))</f>
        <v/>
      </c>
      <c r="F63" s="8">
        <f>IF(A63="","",D63-E63)</f>
        <v/>
      </c>
      <c r="G63" s="9">
        <f>IF(A63="","",ROUND(SUMIFS(Movimientos!$I$2:$I$501,Movimientos!$B$2:$B$501,A63)-SUMIFS(Movimientos!$K$2:$K$501,Movimientos!$B$2:$B$501,A63),2))</f>
        <v/>
      </c>
      <c r="H63" s="10">
        <f>IF(OR(A63="",F63=""),"",IF(F63&gt;0,ROUND(G63/F63,4),""))</f>
        <v/>
      </c>
      <c r="I63" s="12">
        <f>IF(A63="","",IF(COUNTIF(Movimientos!$B$2:$B$501,A63)=0,"",_xlfn.MAXIFS(Movimientos!$A$2:$A$501,Movimientos!$B$2:$B$501,A63)))</f>
        <v/>
      </c>
      <c r="J63" s="8">
        <f>IF(A63="","",IF(F63&lt;=0,"Sin stock",IF(AND(C63&lt;&gt;"",F63&lt;=C63),"Pedir","Bien")))</f>
        <v/>
      </c>
    </row>
    <row r="64">
      <c r="A64" s="6" t="n"/>
      <c r="B64" s="6" t="n"/>
      <c r="C64" s="6" t="n"/>
      <c r="D64" s="8">
        <f>IF(A64="","",SUMIFS(Movimientos!$G$2:$G$501,Movimientos!$B$2:$B$501,A64))</f>
        <v/>
      </c>
      <c r="E64" s="8">
        <f>IF(A64="","",SUMIFS(Movimientos!$H$2:$H$501,Movimientos!$B$2:$B$501,A64))</f>
        <v/>
      </c>
      <c r="F64" s="8">
        <f>IF(A64="","",D64-E64)</f>
        <v/>
      </c>
      <c r="G64" s="9">
        <f>IF(A64="","",ROUND(SUMIFS(Movimientos!$I$2:$I$501,Movimientos!$B$2:$B$501,A64)-SUMIFS(Movimientos!$K$2:$K$501,Movimientos!$B$2:$B$501,A64),2))</f>
        <v/>
      </c>
      <c r="H64" s="10">
        <f>IF(OR(A64="",F64=""),"",IF(F64&gt;0,ROUND(G64/F64,4),""))</f>
        <v/>
      </c>
      <c r="I64" s="12">
        <f>IF(A64="","",IF(COUNTIF(Movimientos!$B$2:$B$501,A64)=0,"",_xlfn.MAXIFS(Movimientos!$A$2:$A$501,Movimientos!$B$2:$B$501,A64)))</f>
        <v/>
      </c>
      <c r="J64" s="8">
        <f>IF(A64="","",IF(F64&lt;=0,"Sin stock",IF(AND(C64&lt;&gt;"",F64&lt;=C64),"Pedir","Bien")))</f>
        <v/>
      </c>
    </row>
    <row r="65">
      <c r="A65" s="6" t="n"/>
      <c r="B65" s="6" t="n"/>
      <c r="C65" s="6" t="n"/>
      <c r="D65" s="8">
        <f>IF(A65="","",SUMIFS(Movimientos!$G$2:$G$501,Movimientos!$B$2:$B$501,A65))</f>
        <v/>
      </c>
      <c r="E65" s="8">
        <f>IF(A65="","",SUMIFS(Movimientos!$H$2:$H$501,Movimientos!$B$2:$B$501,A65))</f>
        <v/>
      </c>
      <c r="F65" s="8">
        <f>IF(A65="","",D65-E65)</f>
        <v/>
      </c>
      <c r="G65" s="9">
        <f>IF(A65="","",ROUND(SUMIFS(Movimientos!$I$2:$I$501,Movimientos!$B$2:$B$501,A65)-SUMIFS(Movimientos!$K$2:$K$501,Movimientos!$B$2:$B$501,A65),2))</f>
        <v/>
      </c>
      <c r="H65" s="10">
        <f>IF(OR(A65="",F65=""),"",IF(F65&gt;0,ROUND(G65/F65,4),""))</f>
        <v/>
      </c>
      <c r="I65" s="12">
        <f>IF(A65="","",IF(COUNTIF(Movimientos!$B$2:$B$501,A65)=0,"",_xlfn.MAXIFS(Movimientos!$A$2:$A$501,Movimientos!$B$2:$B$501,A65)))</f>
        <v/>
      </c>
      <c r="J65" s="8">
        <f>IF(A65="","",IF(F65&lt;=0,"Sin stock",IF(AND(C65&lt;&gt;"",F65&lt;=C65),"Pedir","Bien")))</f>
        <v/>
      </c>
    </row>
    <row r="66">
      <c r="A66" s="6" t="n"/>
      <c r="B66" s="6" t="n"/>
      <c r="C66" s="6" t="n"/>
      <c r="D66" s="8">
        <f>IF(A66="","",SUMIFS(Movimientos!$G$2:$G$501,Movimientos!$B$2:$B$501,A66))</f>
        <v/>
      </c>
      <c r="E66" s="8">
        <f>IF(A66="","",SUMIFS(Movimientos!$H$2:$H$501,Movimientos!$B$2:$B$501,A66))</f>
        <v/>
      </c>
      <c r="F66" s="8">
        <f>IF(A66="","",D66-E66)</f>
        <v/>
      </c>
      <c r="G66" s="9">
        <f>IF(A66="","",ROUND(SUMIFS(Movimientos!$I$2:$I$501,Movimientos!$B$2:$B$501,A66)-SUMIFS(Movimientos!$K$2:$K$501,Movimientos!$B$2:$B$501,A66),2))</f>
        <v/>
      </c>
      <c r="H66" s="10">
        <f>IF(OR(A66="",F66=""),"",IF(F66&gt;0,ROUND(G66/F66,4),""))</f>
        <v/>
      </c>
      <c r="I66" s="12">
        <f>IF(A66="","",IF(COUNTIF(Movimientos!$B$2:$B$501,A66)=0,"",_xlfn.MAXIFS(Movimientos!$A$2:$A$501,Movimientos!$B$2:$B$501,A66)))</f>
        <v/>
      </c>
      <c r="J66" s="8">
        <f>IF(A66="","",IF(F66&lt;=0,"Sin stock",IF(AND(C66&lt;&gt;"",F66&lt;=C66),"Pedir","Bien")))</f>
        <v/>
      </c>
    </row>
    <row r="67">
      <c r="A67" s="6" t="n"/>
      <c r="B67" s="6" t="n"/>
      <c r="C67" s="6" t="n"/>
      <c r="D67" s="8">
        <f>IF(A67="","",SUMIFS(Movimientos!$G$2:$G$501,Movimientos!$B$2:$B$501,A67))</f>
        <v/>
      </c>
      <c r="E67" s="8">
        <f>IF(A67="","",SUMIFS(Movimientos!$H$2:$H$501,Movimientos!$B$2:$B$501,A67))</f>
        <v/>
      </c>
      <c r="F67" s="8">
        <f>IF(A67="","",D67-E67)</f>
        <v/>
      </c>
      <c r="G67" s="9">
        <f>IF(A67="","",ROUND(SUMIFS(Movimientos!$I$2:$I$501,Movimientos!$B$2:$B$501,A67)-SUMIFS(Movimientos!$K$2:$K$501,Movimientos!$B$2:$B$501,A67),2))</f>
        <v/>
      </c>
      <c r="H67" s="10">
        <f>IF(OR(A67="",F67=""),"",IF(F67&gt;0,ROUND(G67/F67,4),""))</f>
        <v/>
      </c>
      <c r="I67" s="12">
        <f>IF(A67="","",IF(COUNTIF(Movimientos!$B$2:$B$501,A67)=0,"",_xlfn.MAXIFS(Movimientos!$A$2:$A$501,Movimientos!$B$2:$B$501,A67)))</f>
        <v/>
      </c>
      <c r="J67" s="8">
        <f>IF(A67="","",IF(F67&lt;=0,"Sin stock",IF(AND(C67&lt;&gt;"",F67&lt;=C67),"Pedir","Bien")))</f>
        <v/>
      </c>
    </row>
    <row r="68">
      <c r="A68" s="6" t="n"/>
      <c r="B68" s="6" t="n"/>
      <c r="C68" s="6" t="n"/>
      <c r="D68" s="8">
        <f>IF(A68="","",SUMIFS(Movimientos!$G$2:$G$501,Movimientos!$B$2:$B$501,A68))</f>
        <v/>
      </c>
      <c r="E68" s="8">
        <f>IF(A68="","",SUMIFS(Movimientos!$H$2:$H$501,Movimientos!$B$2:$B$501,A68))</f>
        <v/>
      </c>
      <c r="F68" s="8">
        <f>IF(A68="","",D68-E68)</f>
        <v/>
      </c>
      <c r="G68" s="9">
        <f>IF(A68="","",ROUND(SUMIFS(Movimientos!$I$2:$I$501,Movimientos!$B$2:$B$501,A68)-SUMIFS(Movimientos!$K$2:$K$501,Movimientos!$B$2:$B$501,A68),2))</f>
        <v/>
      </c>
      <c r="H68" s="10">
        <f>IF(OR(A68="",F68=""),"",IF(F68&gt;0,ROUND(G68/F68,4),""))</f>
        <v/>
      </c>
      <c r="I68" s="12">
        <f>IF(A68="","",IF(COUNTIF(Movimientos!$B$2:$B$501,A68)=0,"",_xlfn.MAXIFS(Movimientos!$A$2:$A$501,Movimientos!$B$2:$B$501,A68)))</f>
        <v/>
      </c>
      <c r="J68" s="8">
        <f>IF(A68="","",IF(F68&lt;=0,"Sin stock",IF(AND(C68&lt;&gt;"",F68&lt;=C68),"Pedir","Bien")))</f>
        <v/>
      </c>
    </row>
    <row r="69">
      <c r="A69" s="6" t="n"/>
      <c r="B69" s="6" t="n"/>
      <c r="C69" s="6" t="n"/>
      <c r="D69" s="8">
        <f>IF(A69="","",SUMIFS(Movimientos!$G$2:$G$501,Movimientos!$B$2:$B$501,A69))</f>
        <v/>
      </c>
      <c r="E69" s="8">
        <f>IF(A69="","",SUMIFS(Movimientos!$H$2:$H$501,Movimientos!$B$2:$B$501,A69))</f>
        <v/>
      </c>
      <c r="F69" s="8">
        <f>IF(A69="","",D69-E69)</f>
        <v/>
      </c>
      <c r="G69" s="9">
        <f>IF(A69="","",ROUND(SUMIFS(Movimientos!$I$2:$I$501,Movimientos!$B$2:$B$501,A69)-SUMIFS(Movimientos!$K$2:$K$501,Movimientos!$B$2:$B$501,A69),2))</f>
        <v/>
      </c>
      <c r="H69" s="10">
        <f>IF(OR(A69="",F69=""),"",IF(F69&gt;0,ROUND(G69/F69,4),""))</f>
        <v/>
      </c>
      <c r="I69" s="12">
        <f>IF(A69="","",IF(COUNTIF(Movimientos!$B$2:$B$501,A69)=0,"",_xlfn.MAXIFS(Movimientos!$A$2:$A$501,Movimientos!$B$2:$B$501,A69)))</f>
        <v/>
      </c>
      <c r="J69" s="8">
        <f>IF(A69="","",IF(F69&lt;=0,"Sin stock",IF(AND(C69&lt;&gt;"",F69&lt;=C69),"Pedir","Bien")))</f>
        <v/>
      </c>
    </row>
    <row r="70">
      <c r="A70" s="6" t="n"/>
      <c r="B70" s="6" t="n"/>
      <c r="C70" s="6" t="n"/>
      <c r="D70" s="8">
        <f>IF(A70="","",SUMIFS(Movimientos!$G$2:$G$501,Movimientos!$B$2:$B$501,A70))</f>
        <v/>
      </c>
      <c r="E70" s="8">
        <f>IF(A70="","",SUMIFS(Movimientos!$H$2:$H$501,Movimientos!$B$2:$B$501,A70))</f>
        <v/>
      </c>
      <c r="F70" s="8">
        <f>IF(A70="","",D70-E70)</f>
        <v/>
      </c>
      <c r="G70" s="9">
        <f>IF(A70="","",ROUND(SUMIFS(Movimientos!$I$2:$I$501,Movimientos!$B$2:$B$501,A70)-SUMIFS(Movimientos!$K$2:$K$501,Movimientos!$B$2:$B$501,A70),2))</f>
        <v/>
      </c>
      <c r="H70" s="10">
        <f>IF(OR(A70="",F70=""),"",IF(F70&gt;0,ROUND(G70/F70,4),""))</f>
        <v/>
      </c>
      <c r="I70" s="12">
        <f>IF(A70="","",IF(COUNTIF(Movimientos!$B$2:$B$501,A70)=0,"",_xlfn.MAXIFS(Movimientos!$A$2:$A$501,Movimientos!$B$2:$B$501,A70)))</f>
        <v/>
      </c>
      <c r="J70" s="8">
        <f>IF(A70="","",IF(F70&lt;=0,"Sin stock",IF(AND(C70&lt;&gt;"",F70&lt;=C70),"Pedir","Bien")))</f>
        <v/>
      </c>
    </row>
    <row r="71">
      <c r="A71" s="6" t="n"/>
      <c r="B71" s="6" t="n"/>
      <c r="C71" s="6" t="n"/>
      <c r="D71" s="8">
        <f>IF(A71="","",SUMIFS(Movimientos!$G$2:$G$501,Movimientos!$B$2:$B$501,A71))</f>
        <v/>
      </c>
      <c r="E71" s="8">
        <f>IF(A71="","",SUMIFS(Movimientos!$H$2:$H$501,Movimientos!$B$2:$B$501,A71))</f>
        <v/>
      </c>
      <c r="F71" s="8">
        <f>IF(A71="","",D71-E71)</f>
        <v/>
      </c>
      <c r="G71" s="9">
        <f>IF(A71="","",ROUND(SUMIFS(Movimientos!$I$2:$I$501,Movimientos!$B$2:$B$501,A71)-SUMIFS(Movimientos!$K$2:$K$501,Movimientos!$B$2:$B$501,A71),2))</f>
        <v/>
      </c>
      <c r="H71" s="10">
        <f>IF(OR(A71="",F71=""),"",IF(F71&gt;0,ROUND(G71/F71,4),""))</f>
        <v/>
      </c>
      <c r="I71" s="12">
        <f>IF(A71="","",IF(COUNTIF(Movimientos!$B$2:$B$501,A71)=0,"",_xlfn.MAXIFS(Movimientos!$A$2:$A$501,Movimientos!$B$2:$B$501,A71)))</f>
        <v/>
      </c>
      <c r="J71" s="8">
        <f>IF(A71="","",IF(F71&lt;=0,"Sin stock",IF(AND(C71&lt;&gt;"",F71&lt;=C71),"Pedir","Bien")))</f>
        <v/>
      </c>
    </row>
    <row r="72">
      <c r="A72" s="6" t="n"/>
      <c r="B72" s="6" t="n"/>
      <c r="C72" s="6" t="n"/>
      <c r="D72" s="8">
        <f>IF(A72="","",SUMIFS(Movimientos!$G$2:$G$501,Movimientos!$B$2:$B$501,A72))</f>
        <v/>
      </c>
      <c r="E72" s="8">
        <f>IF(A72="","",SUMIFS(Movimientos!$H$2:$H$501,Movimientos!$B$2:$B$501,A72))</f>
        <v/>
      </c>
      <c r="F72" s="8">
        <f>IF(A72="","",D72-E72)</f>
        <v/>
      </c>
      <c r="G72" s="9">
        <f>IF(A72="","",ROUND(SUMIFS(Movimientos!$I$2:$I$501,Movimientos!$B$2:$B$501,A72)-SUMIFS(Movimientos!$K$2:$K$501,Movimientos!$B$2:$B$501,A72),2))</f>
        <v/>
      </c>
      <c r="H72" s="10">
        <f>IF(OR(A72="",F72=""),"",IF(F72&gt;0,ROUND(G72/F72,4),""))</f>
        <v/>
      </c>
      <c r="I72" s="12">
        <f>IF(A72="","",IF(COUNTIF(Movimientos!$B$2:$B$501,A72)=0,"",_xlfn.MAXIFS(Movimientos!$A$2:$A$501,Movimientos!$B$2:$B$501,A72)))</f>
        <v/>
      </c>
      <c r="J72" s="8">
        <f>IF(A72="","",IF(F72&lt;=0,"Sin stock",IF(AND(C72&lt;&gt;"",F72&lt;=C72),"Pedir","Bien")))</f>
        <v/>
      </c>
    </row>
    <row r="73">
      <c r="A73" s="6" t="n"/>
      <c r="B73" s="6" t="n"/>
      <c r="C73" s="6" t="n"/>
      <c r="D73" s="8">
        <f>IF(A73="","",SUMIFS(Movimientos!$G$2:$G$501,Movimientos!$B$2:$B$501,A73))</f>
        <v/>
      </c>
      <c r="E73" s="8">
        <f>IF(A73="","",SUMIFS(Movimientos!$H$2:$H$501,Movimientos!$B$2:$B$501,A73))</f>
        <v/>
      </c>
      <c r="F73" s="8">
        <f>IF(A73="","",D73-E73)</f>
        <v/>
      </c>
      <c r="G73" s="9">
        <f>IF(A73="","",ROUND(SUMIFS(Movimientos!$I$2:$I$501,Movimientos!$B$2:$B$501,A73)-SUMIFS(Movimientos!$K$2:$K$501,Movimientos!$B$2:$B$501,A73),2))</f>
        <v/>
      </c>
      <c r="H73" s="10">
        <f>IF(OR(A73="",F73=""),"",IF(F73&gt;0,ROUND(G73/F73,4),""))</f>
        <v/>
      </c>
      <c r="I73" s="12">
        <f>IF(A73="","",IF(COUNTIF(Movimientos!$B$2:$B$501,A73)=0,"",_xlfn.MAXIFS(Movimientos!$A$2:$A$501,Movimientos!$B$2:$B$501,A73)))</f>
        <v/>
      </c>
      <c r="J73" s="8">
        <f>IF(A73="","",IF(F73&lt;=0,"Sin stock",IF(AND(C73&lt;&gt;"",F73&lt;=C73),"Pedir","Bien")))</f>
        <v/>
      </c>
    </row>
    <row r="74">
      <c r="A74" s="6" t="n"/>
      <c r="B74" s="6" t="n"/>
      <c r="C74" s="6" t="n"/>
      <c r="D74" s="8">
        <f>IF(A74="","",SUMIFS(Movimientos!$G$2:$G$501,Movimientos!$B$2:$B$501,A74))</f>
        <v/>
      </c>
      <c r="E74" s="8">
        <f>IF(A74="","",SUMIFS(Movimientos!$H$2:$H$501,Movimientos!$B$2:$B$501,A74))</f>
        <v/>
      </c>
      <c r="F74" s="8">
        <f>IF(A74="","",D74-E74)</f>
        <v/>
      </c>
      <c r="G74" s="9">
        <f>IF(A74="","",ROUND(SUMIFS(Movimientos!$I$2:$I$501,Movimientos!$B$2:$B$501,A74)-SUMIFS(Movimientos!$K$2:$K$501,Movimientos!$B$2:$B$501,A74),2))</f>
        <v/>
      </c>
      <c r="H74" s="10">
        <f>IF(OR(A74="",F74=""),"",IF(F74&gt;0,ROUND(G74/F74,4),""))</f>
        <v/>
      </c>
      <c r="I74" s="12">
        <f>IF(A74="","",IF(COUNTIF(Movimientos!$B$2:$B$501,A74)=0,"",_xlfn.MAXIFS(Movimientos!$A$2:$A$501,Movimientos!$B$2:$B$501,A74)))</f>
        <v/>
      </c>
      <c r="J74" s="8">
        <f>IF(A74="","",IF(F74&lt;=0,"Sin stock",IF(AND(C74&lt;&gt;"",F74&lt;=C74),"Pedir","Bien")))</f>
        <v/>
      </c>
    </row>
    <row r="75">
      <c r="A75" s="6" t="n"/>
      <c r="B75" s="6" t="n"/>
      <c r="C75" s="6" t="n"/>
      <c r="D75" s="8">
        <f>IF(A75="","",SUMIFS(Movimientos!$G$2:$G$501,Movimientos!$B$2:$B$501,A75))</f>
        <v/>
      </c>
      <c r="E75" s="8">
        <f>IF(A75="","",SUMIFS(Movimientos!$H$2:$H$501,Movimientos!$B$2:$B$501,A75))</f>
        <v/>
      </c>
      <c r="F75" s="8">
        <f>IF(A75="","",D75-E75)</f>
        <v/>
      </c>
      <c r="G75" s="9">
        <f>IF(A75="","",ROUND(SUMIFS(Movimientos!$I$2:$I$501,Movimientos!$B$2:$B$501,A75)-SUMIFS(Movimientos!$K$2:$K$501,Movimientos!$B$2:$B$501,A75),2))</f>
        <v/>
      </c>
      <c r="H75" s="10">
        <f>IF(OR(A75="",F75=""),"",IF(F75&gt;0,ROUND(G75/F75,4),""))</f>
        <v/>
      </c>
      <c r="I75" s="12">
        <f>IF(A75="","",IF(COUNTIF(Movimientos!$B$2:$B$501,A75)=0,"",_xlfn.MAXIFS(Movimientos!$A$2:$A$501,Movimientos!$B$2:$B$501,A75)))</f>
        <v/>
      </c>
      <c r="J75" s="8">
        <f>IF(A75="","",IF(F75&lt;=0,"Sin stock",IF(AND(C75&lt;&gt;"",F75&lt;=C75),"Pedir","Bien")))</f>
        <v/>
      </c>
    </row>
    <row r="76">
      <c r="A76" s="6" t="n"/>
      <c r="B76" s="6" t="n"/>
      <c r="C76" s="6" t="n"/>
      <c r="D76" s="8">
        <f>IF(A76="","",SUMIFS(Movimientos!$G$2:$G$501,Movimientos!$B$2:$B$501,A76))</f>
        <v/>
      </c>
      <c r="E76" s="8">
        <f>IF(A76="","",SUMIFS(Movimientos!$H$2:$H$501,Movimientos!$B$2:$B$501,A76))</f>
        <v/>
      </c>
      <c r="F76" s="8">
        <f>IF(A76="","",D76-E76)</f>
        <v/>
      </c>
      <c r="G76" s="9">
        <f>IF(A76="","",ROUND(SUMIFS(Movimientos!$I$2:$I$501,Movimientos!$B$2:$B$501,A76)-SUMIFS(Movimientos!$K$2:$K$501,Movimientos!$B$2:$B$501,A76),2))</f>
        <v/>
      </c>
      <c r="H76" s="10">
        <f>IF(OR(A76="",F76=""),"",IF(F76&gt;0,ROUND(G76/F76,4),""))</f>
        <v/>
      </c>
      <c r="I76" s="12">
        <f>IF(A76="","",IF(COUNTIF(Movimientos!$B$2:$B$501,A76)=0,"",_xlfn.MAXIFS(Movimientos!$A$2:$A$501,Movimientos!$B$2:$B$501,A76)))</f>
        <v/>
      </c>
      <c r="J76" s="8">
        <f>IF(A76="","",IF(F76&lt;=0,"Sin stock",IF(AND(C76&lt;&gt;"",F76&lt;=C76),"Pedir","Bien")))</f>
        <v/>
      </c>
    </row>
    <row r="77">
      <c r="A77" s="6" t="n"/>
      <c r="B77" s="6" t="n"/>
      <c r="C77" s="6" t="n"/>
      <c r="D77" s="8">
        <f>IF(A77="","",SUMIFS(Movimientos!$G$2:$G$501,Movimientos!$B$2:$B$501,A77))</f>
        <v/>
      </c>
      <c r="E77" s="8">
        <f>IF(A77="","",SUMIFS(Movimientos!$H$2:$H$501,Movimientos!$B$2:$B$501,A77))</f>
        <v/>
      </c>
      <c r="F77" s="8">
        <f>IF(A77="","",D77-E77)</f>
        <v/>
      </c>
      <c r="G77" s="9">
        <f>IF(A77="","",ROUND(SUMIFS(Movimientos!$I$2:$I$501,Movimientos!$B$2:$B$501,A77)-SUMIFS(Movimientos!$K$2:$K$501,Movimientos!$B$2:$B$501,A77),2))</f>
        <v/>
      </c>
      <c r="H77" s="10">
        <f>IF(OR(A77="",F77=""),"",IF(F77&gt;0,ROUND(G77/F77,4),""))</f>
        <v/>
      </c>
      <c r="I77" s="12">
        <f>IF(A77="","",IF(COUNTIF(Movimientos!$B$2:$B$501,A77)=0,"",_xlfn.MAXIFS(Movimientos!$A$2:$A$501,Movimientos!$B$2:$B$501,A77)))</f>
        <v/>
      </c>
      <c r="J77" s="8">
        <f>IF(A77="","",IF(F77&lt;=0,"Sin stock",IF(AND(C77&lt;&gt;"",F77&lt;=C77),"Pedir","Bien")))</f>
        <v/>
      </c>
    </row>
    <row r="78">
      <c r="A78" s="6" t="n"/>
      <c r="B78" s="6" t="n"/>
      <c r="C78" s="6" t="n"/>
      <c r="D78" s="8">
        <f>IF(A78="","",SUMIFS(Movimientos!$G$2:$G$501,Movimientos!$B$2:$B$501,A78))</f>
        <v/>
      </c>
      <c r="E78" s="8">
        <f>IF(A78="","",SUMIFS(Movimientos!$H$2:$H$501,Movimientos!$B$2:$B$501,A78))</f>
        <v/>
      </c>
      <c r="F78" s="8">
        <f>IF(A78="","",D78-E78)</f>
        <v/>
      </c>
      <c r="G78" s="9">
        <f>IF(A78="","",ROUND(SUMIFS(Movimientos!$I$2:$I$501,Movimientos!$B$2:$B$501,A78)-SUMIFS(Movimientos!$K$2:$K$501,Movimientos!$B$2:$B$501,A78),2))</f>
        <v/>
      </c>
      <c r="H78" s="10">
        <f>IF(OR(A78="",F78=""),"",IF(F78&gt;0,ROUND(G78/F78,4),""))</f>
        <v/>
      </c>
      <c r="I78" s="12">
        <f>IF(A78="","",IF(COUNTIF(Movimientos!$B$2:$B$501,A78)=0,"",_xlfn.MAXIFS(Movimientos!$A$2:$A$501,Movimientos!$B$2:$B$501,A78)))</f>
        <v/>
      </c>
      <c r="J78" s="8">
        <f>IF(A78="","",IF(F78&lt;=0,"Sin stock",IF(AND(C78&lt;&gt;"",F78&lt;=C78),"Pedir","Bien")))</f>
        <v/>
      </c>
    </row>
    <row r="79">
      <c r="A79" s="6" t="n"/>
      <c r="B79" s="6" t="n"/>
      <c r="C79" s="6" t="n"/>
      <c r="D79" s="8">
        <f>IF(A79="","",SUMIFS(Movimientos!$G$2:$G$501,Movimientos!$B$2:$B$501,A79))</f>
        <v/>
      </c>
      <c r="E79" s="8">
        <f>IF(A79="","",SUMIFS(Movimientos!$H$2:$H$501,Movimientos!$B$2:$B$501,A79))</f>
        <v/>
      </c>
      <c r="F79" s="8">
        <f>IF(A79="","",D79-E79)</f>
        <v/>
      </c>
      <c r="G79" s="9">
        <f>IF(A79="","",ROUND(SUMIFS(Movimientos!$I$2:$I$501,Movimientos!$B$2:$B$501,A79)-SUMIFS(Movimientos!$K$2:$K$501,Movimientos!$B$2:$B$501,A79),2))</f>
        <v/>
      </c>
      <c r="H79" s="10">
        <f>IF(OR(A79="",F79=""),"",IF(F79&gt;0,ROUND(G79/F79,4),""))</f>
        <v/>
      </c>
      <c r="I79" s="12">
        <f>IF(A79="","",IF(COUNTIF(Movimientos!$B$2:$B$501,A79)=0,"",_xlfn.MAXIFS(Movimientos!$A$2:$A$501,Movimientos!$B$2:$B$501,A79)))</f>
        <v/>
      </c>
      <c r="J79" s="8">
        <f>IF(A79="","",IF(F79&lt;=0,"Sin stock",IF(AND(C79&lt;&gt;"",F79&lt;=C79),"Pedir","Bien")))</f>
        <v/>
      </c>
    </row>
    <row r="80">
      <c r="A80" s="6" t="n"/>
      <c r="B80" s="6" t="n"/>
      <c r="C80" s="6" t="n"/>
      <c r="D80" s="8">
        <f>IF(A80="","",SUMIFS(Movimientos!$G$2:$G$501,Movimientos!$B$2:$B$501,A80))</f>
        <v/>
      </c>
      <c r="E80" s="8">
        <f>IF(A80="","",SUMIFS(Movimientos!$H$2:$H$501,Movimientos!$B$2:$B$501,A80))</f>
        <v/>
      </c>
      <c r="F80" s="8">
        <f>IF(A80="","",D80-E80)</f>
        <v/>
      </c>
      <c r="G80" s="9">
        <f>IF(A80="","",ROUND(SUMIFS(Movimientos!$I$2:$I$501,Movimientos!$B$2:$B$501,A80)-SUMIFS(Movimientos!$K$2:$K$501,Movimientos!$B$2:$B$501,A80),2))</f>
        <v/>
      </c>
      <c r="H80" s="10">
        <f>IF(OR(A80="",F80=""),"",IF(F80&gt;0,ROUND(G80/F80,4),""))</f>
        <v/>
      </c>
      <c r="I80" s="12">
        <f>IF(A80="","",IF(COUNTIF(Movimientos!$B$2:$B$501,A80)=0,"",_xlfn.MAXIFS(Movimientos!$A$2:$A$501,Movimientos!$B$2:$B$501,A80)))</f>
        <v/>
      </c>
      <c r="J80" s="8">
        <f>IF(A80="","",IF(F80&lt;=0,"Sin stock",IF(AND(C80&lt;&gt;"",F80&lt;=C80),"Pedir","Bien")))</f>
        <v/>
      </c>
    </row>
    <row r="81">
      <c r="A81" s="6" t="n"/>
      <c r="B81" s="6" t="n"/>
      <c r="C81" s="6" t="n"/>
      <c r="D81" s="8">
        <f>IF(A81="","",SUMIFS(Movimientos!$G$2:$G$501,Movimientos!$B$2:$B$501,A81))</f>
        <v/>
      </c>
      <c r="E81" s="8">
        <f>IF(A81="","",SUMIFS(Movimientos!$H$2:$H$501,Movimientos!$B$2:$B$501,A81))</f>
        <v/>
      </c>
      <c r="F81" s="8">
        <f>IF(A81="","",D81-E81)</f>
        <v/>
      </c>
      <c r="G81" s="9">
        <f>IF(A81="","",ROUND(SUMIFS(Movimientos!$I$2:$I$501,Movimientos!$B$2:$B$501,A81)-SUMIFS(Movimientos!$K$2:$K$501,Movimientos!$B$2:$B$501,A81),2))</f>
        <v/>
      </c>
      <c r="H81" s="10">
        <f>IF(OR(A81="",F81=""),"",IF(F81&gt;0,ROUND(G81/F81,4),""))</f>
        <v/>
      </c>
      <c r="I81" s="12">
        <f>IF(A81="","",IF(COUNTIF(Movimientos!$B$2:$B$501,A81)=0,"",_xlfn.MAXIFS(Movimientos!$A$2:$A$501,Movimientos!$B$2:$B$501,A81)))</f>
        <v/>
      </c>
      <c r="J81" s="8">
        <f>IF(A81="","",IF(F81&lt;=0,"Sin stock",IF(AND(C81&lt;&gt;"",F81&lt;=C81),"Pedir","Bien")))</f>
        <v/>
      </c>
    </row>
    <row r="82">
      <c r="A82" s="6" t="n"/>
      <c r="B82" s="6" t="n"/>
      <c r="C82" s="6" t="n"/>
      <c r="D82" s="8">
        <f>IF(A82="","",SUMIFS(Movimientos!$G$2:$G$501,Movimientos!$B$2:$B$501,A82))</f>
        <v/>
      </c>
      <c r="E82" s="8">
        <f>IF(A82="","",SUMIFS(Movimientos!$H$2:$H$501,Movimientos!$B$2:$B$501,A82))</f>
        <v/>
      </c>
      <c r="F82" s="8">
        <f>IF(A82="","",D82-E82)</f>
        <v/>
      </c>
      <c r="G82" s="9">
        <f>IF(A82="","",ROUND(SUMIFS(Movimientos!$I$2:$I$501,Movimientos!$B$2:$B$501,A82)-SUMIFS(Movimientos!$K$2:$K$501,Movimientos!$B$2:$B$501,A82),2))</f>
        <v/>
      </c>
      <c r="H82" s="10">
        <f>IF(OR(A82="",F82=""),"",IF(F82&gt;0,ROUND(G82/F82,4),""))</f>
        <v/>
      </c>
      <c r="I82" s="12">
        <f>IF(A82="","",IF(COUNTIF(Movimientos!$B$2:$B$501,A82)=0,"",_xlfn.MAXIFS(Movimientos!$A$2:$A$501,Movimientos!$B$2:$B$501,A82)))</f>
        <v/>
      </c>
      <c r="J82" s="8">
        <f>IF(A82="","",IF(F82&lt;=0,"Sin stock",IF(AND(C82&lt;&gt;"",F82&lt;=C82),"Pedir","Bien")))</f>
        <v/>
      </c>
    </row>
    <row r="83">
      <c r="A83" s="6" t="n"/>
      <c r="B83" s="6" t="n"/>
      <c r="C83" s="6" t="n"/>
      <c r="D83" s="8">
        <f>IF(A83="","",SUMIFS(Movimientos!$G$2:$G$501,Movimientos!$B$2:$B$501,A83))</f>
        <v/>
      </c>
      <c r="E83" s="8">
        <f>IF(A83="","",SUMIFS(Movimientos!$H$2:$H$501,Movimientos!$B$2:$B$501,A83))</f>
        <v/>
      </c>
      <c r="F83" s="8">
        <f>IF(A83="","",D83-E83)</f>
        <v/>
      </c>
      <c r="G83" s="9">
        <f>IF(A83="","",ROUND(SUMIFS(Movimientos!$I$2:$I$501,Movimientos!$B$2:$B$501,A83)-SUMIFS(Movimientos!$K$2:$K$501,Movimientos!$B$2:$B$501,A83),2))</f>
        <v/>
      </c>
      <c r="H83" s="10">
        <f>IF(OR(A83="",F83=""),"",IF(F83&gt;0,ROUND(G83/F83,4),""))</f>
        <v/>
      </c>
      <c r="I83" s="12">
        <f>IF(A83="","",IF(COUNTIF(Movimientos!$B$2:$B$501,A83)=0,"",_xlfn.MAXIFS(Movimientos!$A$2:$A$501,Movimientos!$B$2:$B$501,A83)))</f>
        <v/>
      </c>
      <c r="J83" s="8">
        <f>IF(A83="","",IF(F83&lt;=0,"Sin stock",IF(AND(C83&lt;&gt;"",F83&lt;=C83),"Pedir","Bien")))</f>
        <v/>
      </c>
    </row>
    <row r="84">
      <c r="A84" s="6" t="n"/>
      <c r="B84" s="6" t="n"/>
      <c r="C84" s="6" t="n"/>
      <c r="D84" s="8">
        <f>IF(A84="","",SUMIFS(Movimientos!$G$2:$G$501,Movimientos!$B$2:$B$501,A84))</f>
        <v/>
      </c>
      <c r="E84" s="8">
        <f>IF(A84="","",SUMIFS(Movimientos!$H$2:$H$501,Movimientos!$B$2:$B$501,A84))</f>
        <v/>
      </c>
      <c r="F84" s="8">
        <f>IF(A84="","",D84-E84)</f>
        <v/>
      </c>
      <c r="G84" s="9">
        <f>IF(A84="","",ROUND(SUMIFS(Movimientos!$I$2:$I$501,Movimientos!$B$2:$B$501,A84)-SUMIFS(Movimientos!$K$2:$K$501,Movimientos!$B$2:$B$501,A84),2))</f>
        <v/>
      </c>
      <c r="H84" s="10">
        <f>IF(OR(A84="",F84=""),"",IF(F84&gt;0,ROUND(G84/F84,4),""))</f>
        <v/>
      </c>
      <c r="I84" s="12">
        <f>IF(A84="","",IF(COUNTIF(Movimientos!$B$2:$B$501,A84)=0,"",_xlfn.MAXIFS(Movimientos!$A$2:$A$501,Movimientos!$B$2:$B$501,A84)))</f>
        <v/>
      </c>
      <c r="J84" s="8">
        <f>IF(A84="","",IF(F84&lt;=0,"Sin stock",IF(AND(C84&lt;&gt;"",F84&lt;=C84),"Pedir","Bien")))</f>
        <v/>
      </c>
    </row>
    <row r="85">
      <c r="A85" s="6" t="n"/>
      <c r="B85" s="6" t="n"/>
      <c r="C85" s="6" t="n"/>
      <c r="D85" s="8">
        <f>IF(A85="","",SUMIFS(Movimientos!$G$2:$G$501,Movimientos!$B$2:$B$501,A85))</f>
        <v/>
      </c>
      <c r="E85" s="8">
        <f>IF(A85="","",SUMIFS(Movimientos!$H$2:$H$501,Movimientos!$B$2:$B$501,A85))</f>
        <v/>
      </c>
      <c r="F85" s="8">
        <f>IF(A85="","",D85-E85)</f>
        <v/>
      </c>
      <c r="G85" s="9">
        <f>IF(A85="","",ROUND(SUMIFS(Movimientos!$I$2:$I$501,Movimientos!$B$2:$B$501,A85)-SUMIFS(Movimientos!$K$2:$K$501,Movimientos!$B$2:$B$501,A85),2))</f>
        <v/>
      </c>
      <c r="H85" s="10">
        <f>IF(OR(A85="",F85=""),"",IF(F85&gt;0,ROUND(G85/F85,4),""))</f>
        <v/>
      </c>
      <c r="I85" s="12">
        <f>IF(A85="","",IF(COUNTIF(Movimientos!$B$2:$B$501,A85)=0,"",_xlfn.MAXIFS(Movimientos!$A$2:$A$501,Movimientos!$B$2:$B$501,A85)))</f>
        <v/>
      </c>
      <c r="J85" s="8">
        <f>IF(A85="","",IF(F85&lt;=0,"Sin stock",IF(AND(C85&lt;&gt;"",F85&lt;=C85),"Pedir","Bien")))</f>
        <v/>
      </c>
    </row>
    <row r="86">
      <c r="A86" s="6" t="n"/>
      <c r="B86" s="6" t="n"/>
      <c r="C86" s="6" t="n"/>
      <c r="D86" s="8">
        <f>IF(A86="","",SUMIFS(Movimientos!$G$2:$G$501,Movimientos!$B$2:$B$501,A86))</f>
        <v/>
      </c>
      <c r="E86" s="8">
        <f>IF(A86="","",SUMIFS(Movimientos!$H$2:$H$501,Movimientos!$B$2:$B$501,A86))</f>
        <v/>
      </c>
      <c r="F86" s="8">
        <f>IF(A86="","",D86-E86)</f>
        <v/>
      </c>
      <c r="G86" s="9">
        <f>IF(A86="","",ROUND(SUMIFS(Movimientos!$I$2:$I$501,Movimientos!$B$2:$B$501,A86)-SUMIFS(Movimientos!$K$2:$K$501,Movimientos!$B$2:$B$501,A86),2))</f>
        <v/>
      </c>
      <c r="H86" s="10">
        <f>IF(OR(A86="",F86=""),"",IF(F86&gt;0,ROUND(G86/F86,4),""))</f>
        <v/>
      </c>
      <c r="I86" s="12">
        <f>IF(A86="","",IF(COUNTIF(Movimientos!$B$2:$B$501,A86)=0,"",_xlfn.MAXIFS(Movimientos!$A$2:$A$501,Movimientos!$B$2:$B$501,A86)))</f>
        <v/>
      </c>
      <c r="J86" s="8">
        <f>IF(A86="","",IF(F86&lt;=0,"Sin stock",IF(AND(C86&lt;&gt;"",F86&lt;=C86),"Pedir","Bien")))</f>
        <v/>
      </c>
    </row>
    <row r="87">
      <c r="A87" s="6" t="n"/>
      <c r="B87" s="6" t="n"/>
      <c r="C87" s="6" t="n"/>
      <c r="D87" s="8">
        <f>IF(A87="","",SUMIFS(Movimientos!$G$2:$G$501,Movimientos!$B$2:$B$501,A87))</f>
        <v/>
      </c>
      <c r="E87" s="8">
        <f>IF(A87="","",SUMIFS(Movimientos!$H$2:$H$501,Movimientos!$B$2:$B$501,A87))</f>
        <v/>
      </c>
      <c r="F87" s="8">
        <f>IF(A87="","",D87-E87)</f>
        <v/>
      </c>
      <c r="G87" s="9">
        <f>IF(A87="","",ROUND(SUMIFS(Movimientos!$I$2:$I$501,Movimientos!$B$2:$B$501,A87)-SUMIFS(Movimientos!$K$2:$K$501,Movimientos!$B$2:$B$501,A87),2))</f>
        <v/>
      </c>
      <c r="H87" s="10">
        <f>IF(OR(A87="",F87=""),"",IF(F87&gt;0,ROUND(G87/F87,4),""))</f>
        <v/>
      </c>
      <c r="I87" s="12">
        <f>IF(A87="","",IF(COUNTIF(Movimientos!$B$2:$B$501,A87)=0,"",_xlfn.MAXIFS(Movimientos!$A$2:$A$501,Movimientos!$B$2:$B$501,A87)))</f>
        <v/>
      </c>
      <c r="J87" s="8">
        <f>IF(A87="","",IF(F87&lt;=0,"Sin stock",IF(AND(C87&lt;&gt;"",F87&lt;=C87),"Pedir","Bien")))</f>
        <v/>
      </c>
    </row>
    <row r="88">
      <c r="A88" s="6" t="n"/>
      <c r="B88" s="6" t="n"/>
      <c r="C88" s="6" t="n"/>
      <c r="D88" s="8">
        <f>IF(A88="","",SUMIFS(Movimientos!$G$2:$G$501,Movimientos!$B$2:$B$501,A88))</f>
        <v/>
      </c>
      <c r="E88" s="8">
        <f>IF(A88="","",SUMIFS(Movimientos!$H$2:$H$501,Movimientos!$B$2:$B$501,A88))</f>
        <v/>
      </c>
      <c r="F88" s="8">
        <f>IF(A88="","",D88-E88)</f>
        <v/>
      </c>
      <c r="G88" s="9">
        <f>IF(A88="","",ROUND(SUMIFS(Movimientos!$I$2:$I$501,Movimientos!$B$2:$B$501,A88)-SUMIFS(Movimientos!$K$2:$K$501,Movimientos!$B$2:$B$501,A88),2))</f>
        <v/>
      </c>
      <c r="H88" s="10">
        <f>IF(OR(A88="",F88=""),"",IF(F88&gt;0,ROUND(G88/F88,4),""))</f>
        <v/>
      </c>
      <c r="I88" s="12">
        <f>IF(A88="","",IF(COUNTIF(Movimientos!$B$2:$B$501,A88)=0,"",_xlfn.MAXIFS(Movimientos!$A$2:$A$501,Movimientos!$B$2:$B$501,A88)))</f>
        <v/>
      </c>
      <c r="J88" s="8">
        <f>IF(A88="","",IF(F88&lt;=0,"Sin stock",IF(AND(C88&lt;&gt;"",F88&lt;=C88),"Pedir","Bien")))</f>
        <v/>
      </c>
    </row>
    <row r="89">
      <c r="A89" s="6" t="n"/>
      <c r="B89" s="6" t="n"/>
      <c r="C89" s="6" t="n"/>
      <c r="D89" s="8">
        <f>IF(A89="","",SUMIFS(Movimientos!$G$2:$G$501,Movimientos!$B$2:$B$501,A89))</f>
        <v/>
      </c>
      <c r="E89" s="8">
        <f>IF(A89="","",SUMIFS(Movimientos!$H$2:$H$501,Movimientos!$B$2:$B$501,A89))</f>
        <v/>
      </c>
      <c r="F89" s="8">
        <f>IF(A89="","",D89-E89)</f>
        <v/>
      </c>
      <c r="G89" s="9">
        <f>IF(A89="","",ROUND(SUMIFS(Movimientos!$I$2:$I$501,Movimientos!$B$2:$B$501,A89)-SUMIFS(Movimientos!$K$2:$K$501,Movimientos!$B$2:$B$501,A89),2))</f>
        <v/>
      </c>
      <c r="H89" s="10">
        <f>IF(OR(A89="",F89=""),"",IF(F89&gt;0,ROUND(G89/F89,4),""))</f>
        <v/>
      </c>
      <c r="I89" s="12">
        <f>IF(A89="","",IF(COUNTIF(Movimientos!$B$2:$B$501,A89)=0,"",_xlfn.MAXIFS(Movimientos!$A$2:$A$501,Movimientos!$B$2:$B$501,A89)))</f>
        <v/>
      </c>
      <c r="J89" s="8">
        <f>IF(A89="","",IF(F89&lt;=0,"Sin stock",IF(AND(C89&lt;&gt;"",F89&lt;=C89),"Pedir","Bien")))</f>
        <v/>
      </c>
    </row>
    <row r="90">
      <c r="A90" s="6" t="n"/>
      <c r="B90" s="6" t="n"/>
      <c r="C90" s="6" t="n"/>
      <c r="D90" s="8">
        <f>IF(A90="","",SUMIFS(Movimientos!$G$2:$G$501,Movimientos!$B$2:$B$501,A90))</f>
        <v/>
      </c>
      <c r="E90" s="8">
        <f>IF(A90="","",SUMIFS(Movimientos!$H$2:$H$501,Movimientos!$B$2:$B$501,A90))</f>
        <v/>
      </c>
      <c r="F90" s="8">
        <f>IF(A90="","",D90-E90)</f>
        <v/>
      </c>
      <c r="G90" s="9">
        <f>IF(A90="","",ROUND(SUMIFS(Movimientos!$I$2:$I$501,Movimientos!$B$2:$B$501,A90)-SUMIFS(Movimientos!$K$2:$K$501,Movimientos!$B$2:$B$501,A90),2))</f>
        <v/>
      </c>
      <c r="H90" s="10">
        <f>IF(OR(A90="",F90=""),"",IF(F90&gt;0,ROUND(G90/F90,4),""))</f>
        <v/>
      </c>
      <c r="I90" s="12">
        <f>IF(A90="","",IF(COUNTIF(Movimientos!$B$2:$B$501,A90)=0,"",_xlfn.MAXIFS(Movimientos!$A$2:$A$501,Movimientos!$B$2:$B$501,A90)))</f>
        <v/>
      </c>
      <c r="J90" s="8">
        <f>IF(A90="","",IF(F90&lt;=0,"Sin stock",IF(AND(C90&lt;&gt;"",F90&lt;=C90),"Pedir","Bien")))</f>
        <v/>
      </c>
    </row>
    <row r="91">
      <c r="A91" s="6" t="n"/>
      <c r="B91" s="6" t="n"/>
      <c r="C91" s="6" t="n"/>
      <c r="D91" s="8">
        <f>IF(A91="","",SUMIFS(Movimientos!$G$2:$G$501,Movimientos!$B$2:$B$501,A91))</f>
        <v/>
      </c>
      <c r="E91" s="8">
        <f>IF(A91="","",SUMIFS(Movimientos!$H$2:$H$501,Movimientos!$B$2:$B$501,A91))</f>
        <v/>
      </c>
      <c r="F91" s="8">
        <f>IF(A91="","",D91-E91)</f>
        <v/>
      </c>
      <c r="G91" s="9">
        <f>IF(A91="","",ROUND(SUMIFS(Movimientos!$I$2:$I$501,Movimientos!$B$2:$B$501,A91)-SUMIFS(Movimientos!$K$2:$K$501,Movimientos!$B$2:$B$501,A91),2))</f>
        <v/>
      </c>
      <c r="H91" s="10">
        <f>IF(OR(A91="",F91=""),"",IF(F91&gt;0,ROUND(G91/F91,4),""))</f>
        <v/>
      </c>
      <c r="I91" s="12">
        <f>IF(A91="","",IF(COUNTIF(Movimientos!$B$2:$B$501,A91)=0,"",_xlfn.MAXIFS(Movimientos!$A$2:$A$501,Movimientos!$B$2:$B$501,A91)))</f>
        <v/>
      </c>
      <c r="J91" s="8">
        <f>IF(A91="","",IF(F91&lt;=0,"Sin stock",IF(AND(C91&lt;&gt;"",F91&lt;=C91),"Pedir","Bien")))</f>
        <v/>
      </c>
    </row>
    <row r="92">
      <c r="A92" s="6" t="n"/>
      <c r="B92" s="6" t="n"/>
      <c r="C92" s="6" t="n"/>
      <c r="D92" s="8">
        <f>IF(A92="","",SUMIFS(Movimientos!$G$2:$G$501,Movimientos!$B$2:$B$501,A92))</f>
        <v/>
      </c>
      <c r="E92" s="8">
        <f>IF(A92="","",SUMIFS(Movimientos!$H$2:$H$501,Movimientos!$B$2:$B$501,A92))</f>
        <v/>
      </c>
      <c r="F92" s="8">
        <f>IF(A92="","",D92-E92)</f>
        <v/>
      </c>
      <c r="G92" s="9">
        <f>IF(A92="","",ROUND(SUMIFS(Movimientos!$I$2:$I$501,Movimientos!$B$2:$B$501,A92)-SUMIFS(Movimientos!$K$2:$K$501,Movimientos!$B$2:$B$501,A92),2))</f>
        <v/>
      </c>
      <c r="H92" s="10">
        <f>IF(OR(A92="",F92=""),"",IF(F92&gt;0,ROUND(G92/F92,4),""))</f>
        <v/>
      </c>
      <c r="I92" s="12">
        <f>IF(A92="","",IF(COUNTIF(Movimientos!$B$2:$B$501,A92)=0,"",_xlfn.MAXIFS(Movimientos!$A$2:$A$501,Movimientos!$B$2:$B$501,A92)))</f>
        <v/>
      </c>
      <c r="J92" s="8">
        <f>IF(A92="","",IF(F92&lt;=0,"Sin stock",IF(AND(C92&lt;&gt;"",F92&lt;=C92),"Pedir","Bien")))</f>
        <v/>
      </c>
    </row>
    <row r="93">
      <c r="A93" s="6" t="n"/>
      <c r="B93" s="6" t="n"/>
      <c r="C93" s="6" t="n"/>
      <c r="D93" s="8">
        <f>IF(A93="","",SUMIFS(Movimientos!$G$2:$G$501,Movimientos!$B$2:$B$501,A93))</f>
        <v/>
      </c>
      <c r="E93" s="8">
        <f>IF(A93="","",SUMIFS(Movimientos!$H$2:$H$501,Movimientos!$B$2:$B$501,A93))</f>
        <v/>
      </c>
      <c r="F93" s="8">
        <f>IF(A93="","",D93-E93)</f>
        <v/>
      </c>
      <c r="G93" s="9">
        <f>IF(A93="","",ROUND(SUMIFS(Movimientos!$I$2:$I$501,Movimientos!$B$2:$B$501,A93)-SUMIFS(Movimientos!$K$2:$K$501,Movimientos!$B$2:$B$501,A93),2))</f>
        <v/>
      </c>
      <c r="H93" s="10">
        <f>IF(OR(A93="",F93=""),"",IF(F93&gt;0,ROUND(G93/F93,4),""))</f>
        <v/>
      </c>
      <c r="I93" s="12">
        <f>IF(A93="","",IF(COUNTIF(Movimientos!$B$2:$B$501,A93)=0,"",_xlfn.MAXIFS(Movimientos!$A$2:$A$501,Movimientos!$B$2:$B$501,A93)))</f>
        <v/>
      </c>
      <c r="J93" s="8">
        <f>IF(A93="","",IF(F93&lt;=0,"Sin stock",IF(AND(C93&lt;&gt;"",F93&lt;=C93),"Pedir","Bien")))</f>
        <v/>
      </c>
    </row>
    <row r="94">
      <c r="A94" s="6" t="n"/>
      <c r="B94" s="6" t="n"/>
      <c r="C94" s="6" t="n"/>
      <c r="D94" s="8">
        <f>IF(A94="","",SUMIFS(Movimientos!$G$2:$G$501,Movimientos!$B$2:$B$501,A94))</f>
        <v/>
      </c>
      <c r="E94" s="8">
        <f>IF(A94="","",SUMIFS(Movimientos!$H$2:$H$501,Movimientos!$B$2:$B$501,A94))</f>
        <v/>
      </c>
      <c r="F94" s="8">
        <f>IF(A94="","",D94-E94)</f>
        <v/>
      </c>
      <c r="G94" s="9">
        <f>IF(A94="","",ROUND(SUMIFS(Movimientos!$I$2:$I$501,Movimientos!$B$2:$B$501,A94)-SUMIFS(Movimientos!$K$2:$K$501,Movimientos!$B$2:$B$501,A94),2))</f>
        <v/>
      </c>
      <c r="H94" s="10">
        <f>IF(OR(A94="",F94=""),"",IF(F94&gt;0,ROUND(G94/F94,4),""))</f>
        <v/>
      </c>
      <c r="I94" s="12">
        <f>IF(A94="","",IF(COUNTIF(Movimientos!$B$2:$B$501,A94)=0,"",_xlfn.MAXIFS(Movimientos!$A$2:$A$501,Movimientos!$B$2:$B$501,A94)))</f>
        <v/>
      </c>
      <c r="J94" s="8">
        <f>IF(A94="","",IF(F94&lt;=0,"Sin stock",IF(AND(C94&lt;&gt;"",F94&lt;=C94),"Pedir","Bien")))</f>
        <v/>
      </c>
    </row>
    <row r="95">
      <c r="A95" s="6" t="n"/>
      <c r="B95" s="6" t="n"/>
      <c r="C95" s="6" t="n"/>
      <c r="D95" s="8">
        <f>IF(A95="","",SUMIFS(Movimientos!$G$2:$G$501,Movimientos!$B$2:$B$501,A95))</f>
        <v/>
      </c>
      <c r="E95" s="8">
        <f>IF(A95="","",SUMIFS(Movimientos!$H$2:$H$501,Movimientos!$B$2:$B$501,A95))</f>
        <v/>
      </c>
      <c r="F95" s="8">
        <f>IF(A95="","",D95-E95)</f>
        <v/>
      </c>
      <c r="G95" s="9">
        <f>IF(A95="","",ROUND(SUMIFS(Movimientos!$I$2:$I$501,Movimientos!$B$2:$B$501,A95)-SUMIFS(Movimientos!$K$2:$K$501,Movimientos!$B$2:$B$501,A95),2))</f>
        <v/>
      </c>
      <c r="H95" s="10">
        <f>IF(OR(A95="",F95=""),"",IF(F95&gt;0,ROUND(G95/F95,4),""))</f>
        <v/>
      </c>
      <c r="I95" s="12">
        <f>IF(A95="","",IF(COUNTIF(Movimientos!$B$2:$B$501,A95)=0,"",_xlfn.MAXIFS(Movimientos!$A$2:$A$501,Movimientos!$B$2:$B$501,A95)))</f>
        <v/>
      </c>
      <c r="J95" s="8">
        <f>IF(A95="","",IF(F95&lt;=0,"Sin stock",IF(AND(C95&lt;&gt;"",F95&lt;=C95),"Pedir","Bien")))</f>
        <v/>
      </c>
    </row>
    <row r="96">
      <c r="A96" s="6" t="n"/>
      <c r="B96" s="6" t="n"/>
      <c r="C96" s="6" t="n"/>
      <c r="D96" s="8">
        <f>IF(A96="","",SUMIFS(Movimientos!$G$2:$G$501,Movimientos!$B$2:$B$501,A96))</f>
        <v/>
      </c>
      <c r="E96" s="8">
        <f>IF(A96="","",SUMIFS(Movimientos!$H$2:$H$501,Movimientos!$B$2:$B$501,A96))</f>
        <v/>
      </c>
      <c r="F96" s="8">
        <f>IF(A96="","",D96-E96)</f>
        <v/>
      </c>
      <c r="G96" s="9">
        <f>IF(A96="","",ROUND(SUMIFS(Movimientos!$I$2:$I$501,Movimientos!$B$2:$B$501,A96)-SUMIFS(Movimientos!$K$2:$K$501,Movimientos!$B$2:$B$501,A96),2))</f>
        <v/>
      </c>
      <c r="H96" s="10">
        <f>IF(OR(A96="",F96=""),"",IF(F96&gt;0,ROUND(G96/F96,4),""))</f>
        <v/>
      </c>
      <c r="I96" s="12">
        <f>IF(A96="","",IF(COUNTIF(Movimientos!$B$2:$B$501,A96)=0,"",_xlfn.MAXIFS(Movimientos!$A$2:$A$501,Movimientos!$B$2:$B$501,A96)))</f>
        <v/>
      </c>
      <c r="J96" s="8">
        <f>IF(A96="","",IF(F96&lt;=0,"Sin stock",IF(AND(C96&lt;&gt;"",F96&lt;=C96),"Pedir","Bien")))</f>
        <v/>
      </c>
    </row>
    <row r="97">
      <c r="A97" s="6" t="n"/>
      <c r="B97" s="6" t="n"/>
      <c r="C97" s="6" t="n"/>
      <c r="D97" s="8">
        <f>IF(A97="","",SUMIFS(Movimientos!$G$2:$G$501,Movimientos!$B$2:$B$501,A97))</f>
        <v/>
      </c>
      <c r="E97" s="8">
        <f>IF(A97="","",SUMIFS(Movimientos!$H$2:$H$501,Movimientos!$B$2:$B$501,A97))</f>
        <v/>
      </c>
      <c r="F97" s="8">
        <f>IF(A97="","",D97-E97)</f>
        <v/>
      </c>
      <c r="G97" s="9">
        <f>IF(A97="","",ROUND(SUMIFS(Movimientos!$I$2:$I$501,Movimientos!$B$2:$B$501,A97)-SUMIFS(Movimientos!$K$2:$K$501,Movimientos!$B$2:$B$501,A97),2))</f>
        <v/>
      </c>
      <c r="H97" s="10">
        <f>IF(OR(A97="",F97=""),"",IF(F97&gt;0,ROUND(G97/F97,4),""))</f>
        <v/>
      </c>
      <c r="I97" s="12">
        <f>IF(A97="","",IF(COUNTIF(Movimientos!$B$2:$B$501,A97)=0,"",_xlfn.MAXIFS(Movimientos!$A$2:$A$501,Movimientos!$B$2:$B$501,A97)))</f>
        <v/>
      </c>
      <c r="J97" s="8">
        <f>IF(A97="","",IF(F97&lt;=0,"Sin stock",IF(AND(C97&lt;&gt;"",F97&lt;=C97),"Pedir","Bien")))</f>
        <v/>
      </c>
    </row>
    <row r="98">
      <c r="A98" s="6" t="n"/>
      <c r="B98" s="6" t="n"/>
      <c r="C98" s="6" t="n"/>
      <c r="D98" s="8">
        <f>IF(A98="","",SUMIFS(Movimientos!$G$2:$G$501,Movimientos!$B$2:$B$501,A98))</f>
        <v/>
      </c>
      <c r="E98" s="8">
        <f>IF(A98="","",SUMIFS(Movimientos!$H$2:$H$501,Movimientos!$B$2:$B$501,A98))</f>
        <v/>
      </c>
      <c r="F98" s="8">
        <f>IF(A98="","",D98-E98)</f>
        <v/>
      </c>
      <c r="G98" s="9">
        <f>IF(A98="","",ROUND(SUMIFS(Movimientos!$I$2:$I$501,Movimientos!$B$2:$B$501,A98)-SUMIFS(Movimientos!$K$2:$K$501,Movimientos!$B$2:$B$501,A98),2))</f>
        <v/>
      </c>
      <c r="H98" s="10">
        <f>IF(OR(A98="",F98=""),"",IF(F98&gt;0,ROUND(G98/F98,4),""))</f>
        <v/>
      </c>
      <c r="I98" s="12">
        <f>IF(A98="","",IF(COUNTIF(Movimientos!$B$2:$B$501,A98)=0,"",_xlfn.MAXIFS(Movimientos!$A$2:$A$501,Movimientos!$B$2:$B$501,A98)))</f>
        <v/>
      </c>
      <c r="J98" s="8">
        <f>IF(A98="","",IF(F98&lt;=0,"Sin stock",IF(AND(C98&lt;&gt;"",F98&lt;=C98),"Pedir","Bien")))</f>
        <v/>
      </c>
    </row>
    <row r="99">
      <c r="A99" s="6" t="n"/>
      <c r="B99" s="6" t="n"/>
      <c r="C99" s="6" t="n"/>
      <c r="D99" s="8">
        <f>IF(A99="","",SUMIFS(Movimientos!$G$2:$G$501,Movimientos!$B$2:$B$501,A99))</f>
        <v/>
      </c>
      <c r="E99" s="8">
        <f>IF(A99="","",SUMIFS(Movimientos!$H$2:$H$501,Movimientos!$B$2:$B$501,A99))</f>
        <v/>
      </c>
      <c r="F99" s="8">
        <f>IF(A99="","",D99-E99)</f>
        <v/>
      </c>
      <c r="G99" s="9">
        <f>IF(A99="","",ROUND(SUMIFS(Movimientos!$I$2:$I$501,Movimientos!$B$2:$B$501,A99)-SUMIFS(Movimientos!$K$2:$K$501,Movimientos!$B$2:$B$501,A99),2))</f>
        <v/>
      </c>
      <c r="H99" s="10">
        <f>IF(OR(A99="",F99=""),"",IF(F99&gt;0,ROUND(G99/F99,4),""))</f>
        <v/>
      </c>
      <c r="I99" s="12">
        <f>IF(A99="","",IF(COUNTIF(Movimientos!$B$2:$B$501,A99)=0,"",_xlfn.MAXIFS(Movimientos!$A$2:$A$501,Movimientos!$B$2:$B$501,A99)))</f>
        <v/>
      </c>
      <c r="J99" s="8">
        <f>IF(A99="","",IF(F99&lt;=0,"Sin stock",IF(AND(C99&lt;&gt;"",F99&lt;=C99),"Pedir","Bien")))</f>
        <v/>
      </c>
    </row>
    <row r="100">
      <c r="A100" s="6" t="n"/>
      <c r="B100" s="6" t="n"/>
      <c r="C100" s="6" t="n"/>
      <c r="D100" s="8">
        <f>IF(A100="","",SUMIFS(Movimientos!$G$2:$G$501,Movimientos!$B$2:$B$501,A100))</f>
        <v/>
      </c>
      <c r="E100" s="8">
        <f>IF(A100="","",SUMIFS(Movimientos!$H$2:$H$501,Movimientos!$B$2:$B$501,A100))</f>
        <v/>
      </c>
      <c r="F100" s="8">
        <f>IF(A100="","",D100-E100)</f>
        <v/>
      </c>
      <c r="G100" s="9">
        <f>IF(A100="","",ROUND(SUMIFS(Movimientos!$I$2:$I$501,Movimientos!$B$2:$B$501,A100)-SUMIFS(Movimientos!$K$2:$K$501,Movimientos!$B$2:$B$501,A100),2))</f>
        <v/>
      </c>
      <c r="H100" s="10">
        <f>IF(OR(A100="",F100=""),"",IF(F100&gt;0,ROUND(G100/F100,4),""))</f>
        <v/>
      </c>
      <c r="I100" s="12">
        <f>IF(A100="","",IF(COUNTIF(Movimientos!$B$2:$B$501,A100)=0,"",_xlfn.MAXIFS(Movimientos!$A$2:$A$501,Movimientos!$B$2:$B$501,A100)))</f>
        <v/>
      </c>
      <c r="J100" s="8">
        <f>IF(A100="","",IF(F100&lt;=0,"Sin stock",IF(AND(C100&lt;&gt;"",F100&lt;=C100),"Pedir","Bien")))</f>
        <v/>
      </c>
    </row>
    <row r="101">
      <c r="A101" s="6" t="n"/>
      <c r="B101" s="6" t="n"/>
      <c r="C101" s="6" t="n"/>
      <c r="D101" s="8">
        <f>IF(A101="","",SUMIFS(Movimientos!$G$2:$G$501,Movimientos!$B$2:$B$501,A101))</f>
        <v/>
      </c>
      <c r="E101" s="8">
        <f>IF(A101="","",SUMIFS(Movimientos!$H$2:$H$501,Movimientos!$B$2:$B$501,A101))</f>
        <v/>
      </c>
      <c r="F101" s="8">
        <f>IF(A101="","",D101-E101)</f>
        <v/>
      </c>
      <c r="G101" s="9">
        <f>IF(A101="","",ROUND(SUMIFS(Movimientos!$I$2:$I$501,Movimientos!$B$2:$B$501,A101)-SUMIFS(Movimientos!$K$2:$K$501,Movimientos!$B$2:$B$501,A101),2))</f>
        <v/>
      </c>
      <c r="H101" s="10">
        <f>IF(OR(A101="",F101=""),"",IF(F101&gt;0,ROUND(G101/F101,4),""))</f>
        <v/>
      </c>
      <c r="I101" s="12">
        <f>IF(A101="","",IF(COUNTIF(Movimientos!$B$2:$B$501,A101)=0,"",_xlfn.MAXIFS(Movimientos!$A$2:$A$501,Movimientos!$B$2:$B$501,A101)))</f>
        <v/>
      </c>
      <c r="J101" s="8">
        <f>IF(A101="","",IF(F101&lt;=0,"Sin stock",IF(AND(C101&lt;&gt;"",F101&lt;=C101),"Pedir","Bien")))</f>
        <v/>
      </c>
    </row>
    <row r="102">
      <c r="A102" s="6" t="n"/>
      <c r="B102" s="6" t="n"/>
      <c r="C102" s="6" t="n"/>
      <c r="D102" s="8">
        <f>IF(A102="","",SUMIFS(Movimientos!$G$2:$G$501,Movimientos!$B$2:$B$501,A102))</f>
        <v/>
      </c>
      <c r="E102" s="8">
        <f>IF(A102="","",SUMIFS(Movimientos!$H$2:$H$501,Movimientos!$B$2:$B$501,A102))</f>
        <v/>
      </c>
      <c r="F102" s="8">
        <f>IF(A102="","",D102-E102)</f>
        <v/>
      </c>
      <c r="G102" s="9">
        <f>IF(A102="","",ROUND(SUMIFS(Movimientos!$I$2:$I$501,Movimientos!$B$2:$B$501,A102)-SUMIFS(Movimientos!$K$2:$K$501,Movimientos!$B$2:$B$501,A102),2))</f>
        <v/>
      </c>
      <c r="H102" s="10">
        <f>IF(OR(A102="",F102=""),"",IF(F102&gt;0,ROUND(G102/F102,4),""))</f>
        <v/>
      </c>
      <c r="I102" s="12">
        <f>IF(A102="","",IF(COUNTIF(Movimientos!$B$2:$B$501,A102)=0,"",_xlfn.MAXIFS(Movimientos!$A$2:$A$501,Movimientos!$B$2:$B$501,A102)))</f>
        <v/>
      </c>
      <c r="J102" s="8">
        <f>IF(A102="","",IF(F102&lt;=0,"Sin stock",IF(AND(C102&lt;&gt;"",F102&lt;=C102),"Pedir","Bien")))</f>
        <v/>
      </c>
    </row>
    <row r="103">
      <c r="A103" s="6" t="n"/>
      <c r="B103" s="6" t="n"/>
      <c r="C103" s="6" t="n"/>
      <c r="D103" s="8">
        <f>IF(A103="","",SUMIFS(Movimientos!$G$2:$G$501,Movimientos!$B$2:$B$501,A103))</f>
        <v/>
      </c>
      <c r="E103" s="8">
        <f>IF(A103="","",SUMIFS(Movimientos!$H$2:$H$501,Movimientos!$B$2:$B$501,A103))</f>
        <v/>
      </c>
      <c r="F103" s="8">
        <f>IF(A103="","",D103-E103)</f>
        <v/>
      </c>
      <c r="G103" s="9">
        <f>IF(A103="","",ROUND(SUMIFS(Movimientos!$I$2:$I$501,Movimientos!$B$2:$B$501,A103)-SUMIFS(Movimientos!$K$2:$K$501,Movimientos!$B$2:$B$501,A103),2))</f>
        <v/>
      </c>
      <c r="H103" s="10">
        <f>IF(OR(A103="",F103=""),"",IF(F103&gt;0,ROUND(G103/F103,4),""))</f>
        <v/>
      </c>
      <c r="I103" s="12">
        <f>IF(A103="","",IF(COUNTIF(Movimientos!$B$2:$B$501,A103)=0,"",_xlfn.MAXIFS(Movimientos!$A$2:$A$501,Movimientos!$B$2:$B$501,A103)))</f>
        <v/>
      </c>
      <c r="J103" s="8">
        <f>IF(A103="","",IF(F103&lt;=0,"Sin stock",IF(AND(C103&lt;&gt;"",F103&lt;=C103),"Pedir","Bien")))</f>
        <v/>
      </c>
    </row>
    <row r="104">
      <c r="A104" s="6" t="n"/>
      <c r="B104" s="6" t="n"/>
      <c r="C104" s="6" t="n"/>
      <c r="D104" s="8">
        <f>IF(A104="","",SUMIFS(Movimientos!$G$2:$G$501,Movimientos!$B$2:$B$501,A104))</f>
        <v/>
      </c>
      <c r="E104" s="8">
        <f>IF(A104="","",SUMIFS(Movimientos!$H$2:$H$501,Movimientos!$B$2:$B$501,A104))</f>
        <v/>
      </c>
      <c r="F104" s="8">
        <f>IF(A104="","",D104-E104)</f>
        <v/>
      </c>
      <c r="G104" s="9">
        <f>IF(A104="","",ROUND(SUMIFS(Movimientos!$I$2:$I$501,Movimientos!$B$2:$B$501,A104)-SUMIFS(Movimientos!$K$2:$K$501,Movimientos!$B$2:$B$501,A104),2))</f>
        <v/>
      </c>
      <c r="H104" s="10">
        <f>IF(OR(A104="",F104=""),"",IF(F104&gt;0,ROUND(G104/F104,4),""))</f>
        <v/>
      </c>
      <c r="I104" s="12">
        <f>IF(A104="","",IF(COUNTIF(Movimientos!$B$2:$B$501,A104)=0,"",_xlfn.MAXIFS(Movimientos!$A$2:$A$501,Movimientos!$B$2:$B$501,A104)))</f>
        <v/>
      </c>
      <c r="J104" s="8">
        <f>IF(A104="","",IF(F104&lt;=0,"Sin stock",IF(AND(C104&lt;&gt;"",F104&lt;=C104),"Pedir","Bien")))</f>
        <v/>
      </c>
    </row>
    <row r="105">
      <c r="A105" s="6" t="n"/>
      <c r="B105" s="6" t="n"/>
      <c r="C105" s="6" t="n"/>
      <c r="D105" s="8">
        <f>IF(A105="","",SUMIFS(Movimientos!$G$2:$G$501,Movimientos!$B$2:$B$501,A105))</f>
        <v/>
      </c>
      <c r="E105" s="8">
        <f>IF(A105="","",SUMIFS(Movimientos!$H$2:$H$501,Movimientos!$B$2:$B$501,A105))</f>
        <v/>
      </c>
      <c r="F105" s="8">
        <f>IF(A105="","",D105-E105)</f>
        <v/>
      </c>
      <c r="G105" s="9">
        <f>IF(A105="","",ROUND(SUMIFS(Movimientos!$I$2:$I$501,Movimientos!$B$2:$B$501,A105)-SUMIFS(Movimientos!$K$2:$K$501,Movimientos!$B$2:$B$501,A105),2))</f>
        <v/>
      </c>
      <c r="H105" s="10">
        <f>IF(OR(A105="",F105=""),"",IF(F105&gt;0,ROUND(G105/F105,4),""))</f>
        <v/>
      </c>
      <c r="I105" s="12">
        <f>IF(A105="","",IF(COUNTIF(Movimientos!$B$2:$B$501,A105)=0,"",_xlfn.MAXIFS(Movimientos!$A$2:$A$501,Movimientos!$B$2:$B$501,A105)))</f>
        <v/>
      </c>
      <c r="J105" s="8">
        <f>IF(A105="","",IF(F105&lt;=0,"Sin stock",IF(AND(C105&lt;&gt;"",F105&lt;=C105),"Pedir","Bien")))</f>
        <v/>
      </c>
    </row>
    <row r="106">
      <c r="A106" s="6" t="n"/>
      <c r="B106" s="6" t="n"/>
      <c r="C106" s="6" t="n"/>
      <c r="D106" s="8">
        <f>IF(A106="","",SUMIFS(Movimientos!$G$2:$G$501,Movimientos!$B$2:$B$501,A106))</f>
        <v/>
      </c>
      <c r="E106" s="8">
        <f>IF(A106="","",SUMIFS(Movimientos!$H$2:$H$501,Movimientos!$B$2:$B$501,A106))</f>
        <v/>
      </c>
      <c r="F106" s="8">
        <f>IF(A106="","",D106-E106)</f>
        <v/>
      </c>
      <c r="G106" s="9">
        <f>IF(A106="","",ROUND(SUMIFS(Movimientos!$I$2:$I$501,Movimientos!$B$2:$B$501,A106)-SUMIFS(Movimientos!$K$2:$K$501,Movimientos!$B$2:$B$501,A106),2))</f>
        <v/>
      </c>
      <c r="H106" s="10">
        <f>IF(OR(A106="",F106=""),"",IF(F106&gt;0,ROUND(G106/F106,4),""))</f>
        <v/>
      </c>
      <c r="I106" s="12">
        <f>IF(A106="","",IF(COUNTIF(Movimientos!$B$2:$B$501,A106)=0,"",_xlfn.MAXIFS(Movimientos!$A$2:$A$501,Movimientos!$B$2:$B$501,A106)))</f>
        <v/>
      </c>
      <c r="J106" s="8">
        <f>IF(A106="","",IF(F106&lt;=0,"Sin stock",IF(AND(C106&lt;&gt;"",F106&lt;=C106),"Pedir","Bien")))</f>
        <v/>
      </c>
    </row>
    <row r="107">
      <c r="A107" s="6" t="n"/>
      <c r="B107" s="6" t="n"/>
      <c r="C107" s="6" t="n"/>
      <c r="D107" s="8">
        <f>IF(A107="","",SUMIFS(Movimientos!$G$2:$G$501,Movimientos!$B$2:$B$501,A107))</f>
        <v/>
      </c>
      <c r="E107" s="8">
        <f>IF(A107="","",SUMIFS(Movimientos!$H$2:$H$501,Movimientos!$B$2:$B$501,A107))</f>
        <v/>
      </c>
      <c r="F107" s="8">
        <f>IF(A107="","",D107-E107)</f>
        <v/>
      </c>
      <c r="G107" s="9">
        <f>IF(A107="","",ROUND(SUMIFS(Movimientos!$I$2:$I$501,Movimientos!$B$2:$B$501,A107)-SUMIFS(Movimientos!$K$2:$K$501,Movimientos!$B$2:$B$501,A107),2))</f>
        <v/>
      </c>
      <c r="H107" s="10">
        <f>IF(OR(A107="",F107=""),"",IF(F107&gt;0,ROUND(G107/F107,4),""))</f>
        <v/>
      </c>
      <c r="I107" s="12">
        <f>IF(A107="","",IF(COUNTIF(Movimientos!$B$2:$B$501,A107)=0,"",_xlfn.MAXIFS(Movimientos!$A$2:$A$501,Movimientos!$B$2:$B$501,A107)))</f>
        <v/>
      </c>
      <c r="J107" s="8">
        <f>IF(A107="","",IF(F107&lt;=0,"Sin stock",IF(AND(C107&lt;&gt;"",F107&lt;=C107),"Pedir","Bien")))</f>
        <v/>
      </c>
    </row>
    <row r="108">
      <c r="A108" s="6" t="n"/>
      <c r="B108" s="6" t="n"/>
      <c r="C108" s="6" t="n"/>
      <c r="D108" s="8">
        <f>IF(A108="","",SUMIFS(Movimientos!$G$2:$G$501,Movimientos!$B$2:$B$501,A108))</f>
        <v/>
      </c>
      <c r="E108" s="8">
        <f>IF(A108="","",SUMIFS(Movimientos!$H$2:$H$501,Movimientos!$B$2:$B$501,A108))</f>
        <v/>
      </c>
      <c r="F108" s="8">
        <f>IF(A108="","",D108-E108)</f>
        <v/>
      </c>
      <c r="G108" s="9">
        <f>IF(A108="","",ROUND(SUMIFS(Movimientos!$I$2:$I$501,Movimientos!$B$2:$B$501,A108)-SUMIFS(Movimientos!$K$2:$K$501,Movimientos!$B$2:$B$501,A108),2))</f>
        <v/>
      </c>
      <c r="H108" s="10">
        <f>IF(OR(A108="",F108=""),"",IF(F108&gt;0,ROUND(G108/F108,4),""))</f>
        <v/>
      </c>
      <c r="I108" s="12">
        <f>IF(A108="","",IF(COUNTIF(Movimientos!$B$2:$B$501,A108)=0,"",_xlfn.MAXIFS(Movimientos!$A$2:$A$501,Movimientos!$B$2:$B$501,A108)))</f>
        <v/>
      </c>
      <c r="J108" s="8">
        <f>IF(A108="","",IF(F108&lt;=0,"Sin stock",IF(AND(C108&lt;&gt;"",F108&lt;=C108),"Pedir","Bien")))</f>
        <v/>
      </c>
    </row>
    <row r="109">
      <c r="A109" s="6" t="n"/>
      <c r="B109" s="6" t="n"/>
      <c r="C109" s="6" t="n"/>
      <c r="D109" s="8">
        <f>IF(A109="","",SUMIFS(Movimientos!$G$2:$G$501,Movimientos!$B$2:$B$501,A109))</f>
        <v/>
      </c>
      <c r="E109" s="8">
        <f>IF(A109="","",SUMIFS(Movimientos!$H$2:$H$501,Movimientos!$B$2:$B$501,A109))</f>
        <v/>
      </c>
      <c r="F109" s="8">
        <f>IF(A109="","",D109-E109)</f>
        <v/>
      </c>
      <c r="G109" s="9">
        <f>IF(A109="","",ROUND(SUMIFS(Movimientos!$I$2:$I$501,Movimientos!$B$2:$B$501,A109)-SUMIFS(Movimientos!$K$2:$K$501,Movimientos!$B$2:$B$501,A109),2))</f>
        <v/>
      </c>
      <c r="H109" s="10">
        <f>IF(OR(A109="",F109=""),"",IF(F109&gt;0,ROUND(G109/F109,4),""))</f>
        <v/>
      </c>
      <c r="I109" s="12">
        <f>IF(A109="","",IF(COUNTIF(Movimientos!$B$2:$B$501,A109)=0,"",_xlfn.MAXIFS(Movimientos!$A$2:$A$501,Movimientos!$B$2:$B$501,A109)))</f>
        <v/>
      </c>
      <c r="J109" s="8">
        <f>IF(A109="","",IF(F109&lt;=0,"Sin stock",IF(AND(C109&lt;&gt;"",F109&lt;=C109),"Pedir","Bien")))</f>
        <v/>
      </c>
    </row>
    <row r="110">
      <c r="A110" s="6" t="n"/>
      <c r="B110" s="6" t="n"/>
      <c r="C110" s="6" t="n"/>
      <c r="D110" s="8">
        <f>IF(A110="","",SUMIFS(Movimientos!$G$2:$G$501,Movimientos!$B$2:$B$501,A110))</f>
        <v/>
      </c>
      <c r="E110" s="8">
        <f>IF(A110="","",SUMIFS(Movimientos!$H$2:$H$501,Movimientos!$B$2:$B$501,A110))</f>
        <v/>
      </c>
      <c r="F110" s="8">
        <f>IF(A110="","",D110-E110)</f>
        <v/>
      </c>
      <c r="G110" s="9">
        <f>IF(A110="","",ROUND(SUMIFS(Movimientos!$I$2:$I$501,Movimientos!$B$2:$B$501,A110)-SUMIFS(Movimientos!$K$2:$K$501,Movimientos!$B$2:$B$501,A110),2))</f>
        <v/>
      </c>
      <c r="H110" s="10">
        <f>IF(OR(A110="",F110=""),"",IF(F110&gt;0,ROUND(G110/F110,4),""))</f>
        <v/>
      </c>
      <c r="I110" s="12">
        <f>IF(A110="","",IF(COUNTIF(Movimientos!$B$2:$B$501,A110)=0,"",_xlfn.MAXIFS(Movimientos!$A$2:$A$501,Movimientos!$B$2:$B$501,A110)))</f>
        <v/>
      </c>
      <c r="J110" s="8">
        <f>IF(A110="","",IF(F110&lt;=0,"Sin stock",IF(AND(C110&lt;&gt;"",F110&lt;=C110),"Pedir","Bien")))</f>
        <v/>
      </c>
    </row>
    <row r="111">
      <c r="A111" s="6" t="n"/>
      <c r="B111" s="6" t="n"/>
      <c r="C111" s="6" t="n"/>
      <c r="D111" s="8">
        <f>IF(A111="","",SUMIFS(Movimientos!$G$2:$G$501,Movimientos!$B$2:$B$501,A111))</f>
        <v/>
      </c>
      <c r="E111" s="8">
        <f>IF(A111="","",SUMIFS(Movimientos!$H$2:$H$501,Movimientos!$B$2:$B$501,A111))</f>
        <v/>
      </c>
      <c r="F111" s="8">
        <f>IF(A111="","",D111-E111)</f>
        <v/>
      </c>
      <c r="G111" s="9">
        <f>IF(A111="","",ROUND(SUMIFS(Movimientos!$I$2:$I$501,Movimientos!$B$2:$B$501,A111)-SUMIFS(Movimientos!$K$2:$K$501,Movimientos!$B$2:$B$501,A111),2))</f>
        <v/>
      </c>
      <c r="H111" s="10">
        <f>IF(OR(A111="",F111=""),"",IF(F111&gt;0,ROUND(G111/F111,4),""))</f>
        <v/>
      </c>
      <c r="I111" s="12">
        <f>IF(A111="","",IF(COUNTIF(Movimientos!$B$2:$B$501,A111)=0,"",_xlfn.MAXIFS(Movimientos!$A$2:$A$501,Movimientos!$B$2:$B$501,A111)))</f>
        <v/>
      </c>
      <c r="J111" s="8">
        <f>IF(A111="","",IF(F111&lt;=0,"Sin stock",IF(AND(C111&lt;&gt;"",F111&lt;=C111),"Pedir","Bien")))</f>
        <v/>
      </c>
    </row>
    <row r="112">
      <c r="A112" s="6" t="n"/>
      <c r="B112" s="6" t="n"/>
      <c r="C112" s="6" t="n"/>
      <c r="D112" s="8">
        <f>IF(A112="","",SUMIFS(Movimientos!$G$2:$G$501,Movimientos!$B$2:$B$501,A112))</f>
        <v/>
      </c>
      <c r="E112" s="8">
        <f>IF(A112="","",SUMIFS(Movimientos!$H$2:$H$501,Movimientos!$B$2:$B$501,A112))</f>
        <v/>
      </c>
      <c r="F112" s="8">
        <f>IF(A112="","",D112-E112)</f>
        <v/>
      </c>
      <c r="G112" s="9">
        <f>IF(A112="","",ROUND(SUMIFS(Movimientos!$I$2:$I$501,Movimientos!$B$2:$B$501,A112)-SUMIFS(Movimientos!$K$2:$K$501,Movimientos!$B$2:$B$501,A112),2))</f>
        <v/>
      </c>
      <c r="H112" s="10">
        <f>IF(OR(A112="",F112=""),"",IF(F112&gt;0,ROUND(G112/F112,4),""))</f>
        <v/>
      </c>
      <c r="I112" s="12">
        <f>IF(A112="","",IF(COUNTIF(Movimientos!$B$2:$B$501,A112)=0,"",_xlfn.MAXIFS(Movimientos!$A$2:$A$501,Movimientos!$B$2:$B$501,A112)))</f>
        <v/>
      </c>
      <c r="J112" s="8">
        <f>IF(A112="","",IF(F112&lt;=0,"Sin stock",IF(AND(C112&lt;&gt;"",F112&lt;=C112),"Pedir","Bien")))</f>
        <v/>
      </c>
    </row>
    <row r="113">
      <c r="A113" s="6" t="n"/>
      <c r="B113" s="6" t="n"/>
      <c r="C113" s="6" t="n"/>
      <c r="D113" s="8">
        <f>IF(A113="","",SUMIFS(Movimientos!$G$2:$G$501,Movimientos!$B$2:$B$501,A113))</f>
        <v/>
      </c>
      <c r="E113" s="8">
        <f>IF(A113="","",SUMIFS(Movimientos!$H$2:$H$501,Movimientos!$B$2:$B$501,A113))</f>
        <v/>
      </c>
      <c r="F113" s="8">
        <f>IF(A113="","",D113-E113)</f>
        <v/>
      </c>
      <c r="G113" s="9">
        <f>IF(A113="","",ROUND(SUMIFS(Movimientos!$I$2:$I$501,Movimientos!$B$2:$B$501,A113)-SUMIFS(Movimientos!$K$2:$K$501,Movimientos!$B$2:$B$501,A113),2))</f>
        <v/>
      </c>
      <c r="H113" s="10">
        <f>IF(OR(A113="",F113=""),"",IF(F113&gt;0,ROUND(G113/F113,4),""))</f>
        <v/>
      </c>
      <c r="I113" s="12">
        <f>IF(A113="","",IF(COUNTIF(Movimientos!$B$2:$B$501,A113)=0,"",_xlfn.MAXIFS(Movimientos!$A$2:$A$501,Movimientos!$B$2:$B$501,A113)))</f>
        <v/>
      </c>
      <c r="J113" s="8">
        <f>IF(A113="","",IF(F113&lt;=0,"Sin stock",IF(AND(C113&lt;&gt;"",F113&lt;=C113),"Pedir","Bien")))</f>
        <v/>
      </c>
    </row>
    <row r="114">
      <c r="A114" s="6" t="n"/>
      <c r="B114" s="6" t="n"/>
      <c r="C114" s="6" t="n"/>
      <c r="D114" s="8">
        <f>IF(A114="","",SUMIFS(Movimientos!$G$2:$G$501,Movimientos!$B$2:$B$501,A114))</f>
        <v/>
      </c>
      <c r="E114" s="8">
        <f>IF(A114="","",SUMIFS(Movimientos!$H$2:$H$501,Movimientos!$B$2:$B$501,A114))</f>
        <v/>
      </c>
      <c r="F114" s="8">
        <f>IF(A114="","",D114-E114)</f>
        <v/>
      </c>
      <c r="G114" s="9">
        <f>IF(A114="","",ROUND(SUMIFS(Movimientos!$I$2:$I$501,Movimientos!$B$2:$B$501,A114)-SUMIFS(Movimientos!$K$2:$K$501,Movimientos!$B$2:$B$501,A114),2))</f>
        <v/>
      </c>
      <c r="H114" s="10">
        <f>IF(OR(A114="",F114=""),"",IF(F114&gt;0,ROUND(G114/F114,4),""))</f>
        <v/>
      </c>
      <c r="I114" s="12">
        <f>IF(A114="","",IF(COUNTIF(Movimientos!$B$2:$B$501,A114)=0,"",_xlfn.MAXIFS(Movimientos!$A$2:$A$501,Movimientos!$B$2:$B$501,A114)))</f>
        <v/>
      </c>
      <c r="J114" s="8">
        <f>IF(A114="","",IF(F114&lt;=0,"Sin stock",IF(AND(C114&lt;&gt;"",F114&lt;=C114),"Pedir","Bien")))</f>
        <v/>
      </c>
    </row>
    <row r="115">
      <c r="A115" s="6" t="n"/>
      <c r="B115" s="6" t="n"/>
      <c r="C115" s="6" t="n"/>
      <c r="D115" s="8">
        <f>IF(A115="","",SUMIFS(Movimientos!$G$2:$G$501,Movimientos!$B$2:$B$501,A115))</f>
        <v/>
      </c>
      <c r="E115" s="8">
        <f>IF(A115="","",SUMIFS(Movimientos!$H$2:$H$501,Movimientos!$B$2:$B$501,A115))</f>
        <v/>
      </c>
      <c r="F115" s="8">
        <f>IF(A115="","",D115-E115)</f>
        <v/>
      </c>
      <c r="G115" s="9">
        <f>IF(A115="","",ROUND(SUMIFS(Movimientos!$I$2:$I$501,Movimientos!$B$2:$B$501,A115)-SUMIFS(Movimientos!$K$2:$K$501,Movimientos!$B$2:$B$501,A115),2))</f>
        <v/>
      </c>
      <c r="H115" s="10">
        <f>IF(OR(A115="",F115=""),"",IF(F115&gt;0,ROUND(G115/F115,4),""))</f>
        <v/>
      </c>
      <c r="I115" s="12">
        <f>IF(A115="","",IF(COUNTIF(Movimientos!$B$2:$B$501,A115)=0,"",_xlfn.MAXIFS(Movimientos!$A$2:$A$501,Movimientos!$B$2:$B$501,A115)))</f>
        <v/>
      </c>
      <c r="J115" s="8">
        <f>IF(A115="","",IF(F115&lt;=0,"Sin stock",IF(AND(C115&lt;&gt;"",F115&lt;=C115),"Pedir","Bien")))</f>
        <v/>
      </c>
    </row>
    <row r="116">
      <c r="A116" s="6" t="n"/>
      <c r="B116" s="6" t="n"/>
      <c r="C116" s="6" t="n"/>
      <c r="D116" s="8">
        <f>IF(A116="","",SUMIFS(Movimientos!$G$2:$G$501,Movimientos!$B$2:$B$501,A116))</f>
        <v/>
      </c>
      <c r="E116" s="8">
        <f>IF(A116="","",SUMIFS(Movimientos!$H$2:$H$501,Movimientos!$B$2:$B$501,A116))</f>
        <v/>
      </c>
      <c r="F116" s="8">
        <f>IF(A116="","",D116-E116)</f>
        <v/>
      </c>
      <c r="G116" s="9">
        <f>IF(A116="","",ROUND(SUMIFS(Movimientos!$I$2:$I$501,Movimientos!$B$2:$B$501,A116)-SUMIFS(Movimientos!$K$2:$K$501,Movimientos!$B$2:$B$501,A116),2))</f>
        <v/>
      </c>
      <c r="H116" s="10">
        <f>IF(OR(A116="",F116=""),"",IF(F116&gt;0,ROUND(G116/F116,4),""))</f>
        <v/>
      </c>
      <c r="I116" s="12">
        <f>IF(A116="","",IF(COUNTIF(Movimientos!$B$2:$B$501,A116)=0,"",_xlfn.MAXIFS(Movimientos!$A$2:$A$501,Movimientos!$B$2:$B$501,A116)))</f>
        <v/>
      </c>
      <c r="J116" s="8">
        <f>IF(A116="","",IF(F116&lt;=0,"Sin stock",IF(AND(C116&lt;&gt;"",F116&lt;=C116),"Pedir","Bien")))</f>
        <v/>
      </c>
    </row>
    <row r="117">
      <c r="A117" s="6" t="n"/>
      <c r="B117" s="6" t="n"/>
      <c r="C117" s="6" t="n"/>
      <c r="D117" s="8">
        <f>IF(A117="","",SUMIFS(Movimientos!$G$2:$G$501,Movimientos!$B$2:$B$501,A117))</f>
        <v/>
      </c>
      <c r="E117" s="8">
        <f>IF(A117="","",SUMIFS(Movimientos!$H$2:$H$501,Movimientos!$B$2:$B$501,A117))</f>
        <v/>
      </c>
      <c r="F117" s="8">
        <f>IF(A117="","",D117-E117)</f>
        <v/>
      </c>
      <c r="G117" s="9">
        <f>IF(A117="","",ROUND(SUMIFS(Movimientos!$I$2:$I$501,Movimientos!$B$2:$B$501,A117)-SUMIFS(Movimientos!$K$2:$K$501,Movimientos!$B$2:$B$501,A117),2))</f>
        <v/>
      </c>
      <c r="H117" s="10">
        <f>IF(OR(A117="",F117=""),"",IF(F117&gt;0,ROUND(G117/F117,4),""))</f>
        <v/>
      </c>
      <c r="I117" s="12">
        <f>IF(A117="","",IF(COUNTIF(Movimientos!$B$2:$B$501,A117)=0,"",_xlfn.MAXIFS(Movimientos!$A$2:$A$501,Movimientos!$B$2:$B$501,A117)))</f>
        <v/>
      </c>
      <c r="J117" s="8">
        <f>IF(A117="","",IF(F117&lt;=0,"Sin stock",IF(AND(C117&lt;&gt;"",F117&lt;=C117),"Pedir","Bien")))</f>
        <v/>
      </c>
    </row>
    <row r="118">
      <c r="A118" s="6" t="n"/>
      <c r="B118" s="6" t="n"/>
      <c r="C118" s="6" t="n"/>
      <c r="D118" s="8">
        <f>IF(A118="","",SUMIFS(Movimientos!$G$2:$G$501,Movimientos!$B$2:$B$501,A118))</f>
        <v/>
      </c>
      <c r="E118" s="8">
        <f>IF(A118="","",SUMIFS(Movimientos!$H$2:$H$501,Movimientos!$B$2:$B$501,A118))</f>
        <v/>
      </c>
      <c r="F118" s="8">
        <f>IF(A118="","",D118-E118)</f>
        <v/>
      </c>
      <c r="G118" s="9">
        <f>IF(A118="","",ROUND(SUMIFS(Movimientos!$I$2:$I$501,Movimientos!$B$2:$B$501,A118)-SUMIFS(Movimientos!$K$2:$K$501,Movimientos!$B$2:$B$501,A118),2))</f>
        <v/>
      </c>
      <c r="H118" s="10">
        <f>IF(OR(A118="",F118=""),"",IF(F118&gt;0,ROUND(G118/F118,4),""))</f>
        <v/>
      </c>
      <c r="I118" s="12">
        <f>IF(A118="","",IF(COUNTIF(Movimientos!$B$2:$B$501,A118)=0,"",_xlfn.MAXIFS(Movimientos!$A$2:$A$501,Movimientos!$B$2:$B$501,A118)))</f>
        <v/>
      </c>
      <c r="J118" s="8">
        <f>IF(A118="","",IF(F118&lt;=0,"Sin stock",IF(AND(C118&lt;&gt;"",F118&lt;=C118),"Pedir","Bien")))</f>
        <v/>
      </c>
    </row>
    <row r="119">
      <c r="A119" s="6" t="n"/>
      <c r="B119" s="6" t="n"/>
      <c r="C119" s="6" t="n"/>
      <c r="D119" s="8">
        <f>IF(A119="","",SUMIFS(Movimientos!$G$2:$G$501,Movimientos!$B$2:$B$501,A119))</f>
        <v/>
      </c>
      <c r="E119" s="8">
        <f>IF(A119="","",SUMIFS(Movimientos!$H$2:$H$501,Movimientos!$B$2:$B$501,A119))</f>
        <v/>
      </c>
      <c r="F119" s="8">
        <f>IF(A119="","",D119-E119)</f>
        <v/>
      </c>
      <c r="G119" s="9">
        <f>IF(A119="","",ROUND(SUMIFS(Movimientos!$I$2:$I$501,Movimientos!$B$2:$B$501,A119)-SUMIFS(Movimientos!$K$2:$K$501,Movimientos!$B$2:$B$501,A119),2))</f>
        <v/>
      </c>
      <c r="H119" s="10">
        <f>IF(OR(A119="",F119=""),"",IF(F119&gt;0,ROUND(G119/F119,4),""))</f>
        <v/>
      </c>
      <c r="I119" s="12">
        <f>IF(A119="","",IF(COUNTIF(Movimientos!$B$2:$B$501,A119)=0,"",_xlfn.MAXIFS(Movimientos!$A$2:$A$501,Movimientos!$B$2:$B$501,A119)))</f>
        <v/>
      </c>
      <c r="J119" s="8">
        <f>IF(A119="","",IF(F119&lt;=0,"Sin stock",IF(AND(C119&lt;&gt;"",F119&lt;=C119),"Pedir","Bien")))</f>
        <v/>
      </c>
    </row>
    <row r="120">
      <c r="A120" s="6" t="n"/>
      <c r="B120" s="6" t="n"/>
      <c r="C120" s="6" t="n"/>
      <c r="D120" s="8">
        <f>IF(A120="","",SUMIFS(Movimientos!$G$2:$G$501,Movimientos!$B$2:$B$501,A120))</f>
        <v/>
      </c>
      <c r="E120" s="8">
        <f>IF(A120="","",SUMIFS(Movimientos!$H$2:$H$501,Movimientos!$B$2:$B$501,A120))</f>
        <v/>
      </c>
      <c r="F120" s="8">
        <f>IF(A120="","",D120-E120)</f>
        <v/>
      </c>
      <c r="G120" s="9">
        <f>IF(A120="","",ROUND(SUMIFS(Movimientos!$I$2:$I$501,Movimientos!$B$2:$B$501,A120)-SUMIFS(Movimientos!$K$2:$K$501,Movimientos!$B$2:$B$501,A120),2))</f>
        <v/>
      </c>
      <c r="H120" s="10">
        <f>IF(OR(A120="",F120=""),"",IF(F120&gt;0,ROUND(G120/F120,4),""))</f>
        <v/>
      </c>
      <c r="I120" s="12">
        <f>IF(A120="","",IF(COUNTIF(Movimientos!$B$2:$B$501,A120)=0,"",_xlfn.MAXIFS(Movimientos!$A$2:$A$501,Movimientos!$B$2:$B$501,A120)))</f>
        <v/>
      </c>
      <c r="J120" s="8">
        <f>IF(A120="","",IF(F120&lt;=0,"Sin stock",IF(AND(C120&lt;&gt;"",F120&lt;=C120),"Pedir","Bien")))</f>
        <v/>
      </c>
    </row>
    <row r="121">
      <c r="A121" s="6" t="n"/>
      <c r="B121" s="6" t="n"/>
      <c r="C121" s="6" t="n"/>
      <c r="D121" s="8">
        <f>IF(A121="","",SUMIFS(Movimientos!$G$2:$G$501,Movimientos!$B$2:$B$501,A121))</f>
        <v/>
      </c>
      <c r="E121" s="8">
        <f>IF(A121="","",SUMIFS(Movimientos!$H$2:$H$501,Movimientos!$B$2:$B$501,A121))</f>
        <v/>
      </c>
      <c r="F121" s="8">
        <f>IF(A121="","",D121-E121)</f>
        <v/>
      </c>
      <c r="G121" s="9">
        <f>IF(A121="","",ROUND(SUMIFS(Movimientos!$I$2:$I$501,Movimientos!$B$2:$B$501,A121)-SUMIFS(Movimientos!$K$2:$K$501,Movimientos!$B$2:$B$501,A121),2))</f>
        <v/>
      </c>
      <c r="H121" s="10">
        <f>IF(OR(A121="",F121=""),"",IF(F121&gt;0,ROUND(G121/F121,4),""))</f>
        <v/>
      </c>
      <c r="I121" s="12">
        <f>IF(A121="","",IF(COUNTIF(Movimientos!$B$2:$B$501,A121)=0,"",_xlfn.MAXIFS(Movimientos!$A$2:$A$501,Movimientos!$B$2:$B$501,A121)))</f>
        <v/>
      </c>
      <c r="J121" s="8">
        <f>IF(A121="","",IF(F121&lt;=0,"Sin stock",IF(AND(C121&lt;&gt;"",F121&lt;=C121),"Pedir","Bien")))</f>
        <v/>
      </c>
    </row>
    <row r="122">
      <c r="A122" s="6" t="n"/>
      <c r="B122" s="6" t="n"/>
      <c r="C122" s="6" t="n"/>
      <c r="D122" s="8">
        <f>IF(A122="","",SUMIFS(Movimientos!$G$2:$G$501,Movimientos!$B$2:$B$501,A122))</f>
        <v/>
      </c>
      <c r="E122" s="8">
        <f>IF(A122="","",SUMIFS(Movimientos!$H$2:$H$501,Movimientos!$B$2:$B$501,A122))</f>
        <v/>
      </c>
      <c r="F122" s="8">
        <f>IF(A122="","",D122-E122)</f>
        <v/>
      </c>
      <c r="G122" s="9">
        <f>IF(A122="","",ROUND(SUMIFS(Movimientos!$I$2:$I$501,Movimientos!$B$2:$B$501,A122)-SUMIFS(Movimientos!$K$2:$K$501,Movimientos!$B$2:$B$501,A122),2))</f>
        <v/>
      </c>
      <c r="H122" s="10">
        <f>IF(OR(A122="",F122=""),"",IF(F122&gt;0,ROUND(G122/F122,4),""))</f>
        <v/>
      </c>
      <c r="I122" s="12">
        <f>IF(A122="","",IF(COUNTIF(Movimientos!$B$2:$B$501,A122)=0,"",_xlfn.MAXIFS(Movimientos!$A$2:$A$501,Movimientos!$B$2:$B$501,A122)))</f>
        <v/>
      </c>
      <c r="J122" s="8">
        <f>IF(A122="","",IF(F122&lt;=0,"Sin stock",IF(AND(C122&lt;&gt;"",F122&lt;=C122),"Pedir","Bien")))</f>
        <v/>
      </c>
    </row>
    <row r="123">
      <c r="A123" s="6" t="n"/>
      <c r="B123" s="6" t="n"/>
      <c r="C123" s="6" t="n"/>
      <c r="D123" s="8">
        <f>IF(A123="","",SUMIFS(Movimientos!$G$2:$G$501,Movimientos!$B$2:$B$501,A123))</f>
        <v/>
      </c>
      <c r="E123" s="8">
        <f>IF(A123="","",SUMIFS(Movimientos!$H$2:$H$501,Movimientos!$B$2:$B$501,A123))</f>
        <v/>
      </c>
      <c r="F123" s="8">
        <f>IF(A123="","",D123-E123)</f>
        <v/>
      </c>
      <c r="G123" s="9">
        <f>IF(A123="","",ROUND(SUMIFS(Movimientos!$I$2:$I$501,Movimientos!$B$2:$B$501,A123)-SUMIFS(Movimientos!$K$2:$K$501,Movimientos!$B$2:$B$501,A123),2))</f>
        <v/>
      </c>
      <c r="H123" s="10">
        <f>IF(OR(A123="",F123=""),"",IF(F123&gt;0,ROUND(G123/F123,4),""))</f>
        <v/>
      </c>
      <c r="I123" s="12">
        <f>IF(A123="","",IF(COUNTIF(Movimientos!$B$2:$B$501,A123)=0,"",_xlfn.MAXIFS(Movimientos!$A$2:$A$501,Movimientos!$B$2:$B$501,A123)))</f>
        <v/>
      </c>
      <c r="J123" s="8">
        <f>IF(A123="","",IF(F123&lt;=0,"Sin stock",IF(AND(C123&lt;&gt;"",F123&lt;=C123),"Pedir","Bien")))</f>
        <v/>
      </c>
    </row>
    <row r="124">
      <c r="A124" s="6" t="n"/>
      <c r="B124" s="6" t="n"/>
      <c r="C124" s="6" t="n"/>
      <c r="D124" s="8">
        <f>IF(A124="","",SUMIFS(Movimientos!$G$2:$G$501,Movimientos!$B$2:$B$501,A124))</f>
        <v/>
      </c>
      <c r="E124" s="8">
        <f>IF(A124="","",SUMIFS(Movimientos!$H$2:$H$501,Movimientos!$B$2:$B$501,A124))</f>
        <v/>
      </c>
      <c r="F124" s="8">
        <f>IF(A124="","",D124-E124)</f>
        <v/>
      </c>
      <c r="G124" s="9">
        <f>IF(A124="","",ROUND(SUMIFS(Movimientos!$I$2:$I$501,Movimientos!$B$2:$B$501,A124)-SUMIFS(Movimientos!$K$2:$K$501,Movimientos!$B$2:$B$501,A124),2))</f>
        <v/>
      </c>
      <c r="H124" s="10">
        <f>IF(OR(A124="",F124=""),"",IF(F124&gt;0,ROUND(G124/F124,4),""))</f>
        <v/>
      </c>
      <c r="I124" s="12">
        <f>IF(A124="","",IF(COUNTIF(Movimientos!$B$2:$B$501,A124)=0,"",_xlfn.MAXIFS(Movimientos!$A$2:$A$501,Movimientos!$B$2:$B$501,A124)))</f>
        <v/>
      </c>
      <c r="J124" s="8">
        <f>IF(A124="","",IF(F124&lt;=0,"Sin stock",IF(AND(C124&lt;&gt;"",F124&lt;=C124),"Pedir","Bien")))</f>
        <v/>
      </c>
    </row>
    <row r="125">
      <c r="A125" s="6" t="n"/>
      <c r="B125" s="6" t="n"/>
      <c r="C125" s="6" t="n"/>
      <c r="D125" s="8">
        <f>IF(A125="","",SUMIFS(Movimientos!$G$2:$G$501,Movimientos!$B$2:$B$501,A125))</f>
        <v/>
      </c>
      <c r="E125" s="8">
        <f>IF(A125="","",SUMIFS(Movimientos!$H$2:$H$501,Movimientos!$B$2:$B$501,A125))</f>
        <v/>
      </c>
      <c r="F125" s="8">
        <f>IF(A125="","",D125-E125)</f>
        <v/>
      </c>
      <c r="G125" s="9">
        <f>IF(A125="","",ROUND(SUMIFS(Movimientos!$I$2:$I$501,Movimientos!$B$2:$B$501,A125)-SUMIFS(Movimientos!$K$2:$K$501,Movimientos!$B$2:$B$501,A125),2))</f>
        <v/>
      </c>
      <c r="H125" s="10">
        <f>IF(OR(A125="",F125=""),"",IF(F125&gt;0,ROUND(G125/F125,4),""))</f>
        <v/>
      </c>
      <c r="I125" s="12">
        <f>IF(A125="","",IF(COUNTIF(Movimientos!$B$2:$B$501,A125)=0,"",_xlfn.MAXIFS(Movimientos!$A$2:$A$501,Movimientos!$B$2:$B$501,A125)))</f>
        <v/>
      </c>
      <c r="J125" s="8">
        <f>IF(A125="","",IF(F125&lt;=0,"Sin stock",IF(AND(C125&lt;&gt;"",F125&lt;=C125),"Pedir","Bien")))</f>
        <v/>
      </c>
    </row>
    <row r="126">
      <c r="A126" s="6" t="n"/>
      <c r="B126" s="6" t="n"/>
      <c r="C126" s="6" t="n"/>
      <c r="D126" s="8">
        <f>IF(A126="","",SUMIFS(Movimientos!$G$2:$G$501,Movimientos!$B$2:$B$501,A126))</f>
        <v/>
      </c>
      <c r="E126" s="8">
        <f>IF(A126="","",SUMIFS(Movimientos!$H$2:$H$501,Movimientos!$B$2:$B$501,A126))</f>
        <v/>
      </c>
      <c r="F126" s="8">
        <f>IF(A126="","",D126-E126)</f>
        <v/>
      </c>
      <c r="G126" s="9">
        <f>IF(A126="","",ROUND(SUMIFS(Movimientos!$I$2:$I$501,Movimientos!$B$2:$B$501,A126)-SUMIFS(Movimientos!$K$2:$K$501,Movimientos!$B$2:$B$501,A126),2))</f>
        <v/>
      </c>
      <c r="H126" s="10">
        <f>IF(OR(A126="",F126=""),"",IF(F126&gt;0,ROUND(G126/F126,4),""))</f>
        <v/>
      </c>
      <c r="I126" s="12">
        <f>IF(A126="","",IF(COUNTIF(Movimientos!$B$2:$B$501,A126)=0,"",_xlfn.MAXIFS(Movimientos!$A$2:$A$501,Movimientos!$B$2:$B$501,A126)))</f>
        <v/>
      </c>
      <c r="J126" s="8">
        <f>IF(A126="","",IF(F126&lt;=0,"Sin stock",IF(AND(C126&lt;&gt;"",F126&lt;=C126),"Pedir","Bien")))</f>
        <v/>
      </c>
    </row>
    <row r="127">
      <c r="A127" s="6" t="n"/>
      <c r="B127" s="6" t="n"/>
      <c r="C127" s="6" t="n"/>
      <c r="D127" s="8">
        <f>IF(A127="","",SUMIFS(Movimientos!$G$2:$G$501,Movimientos!$B$2:$B$501,A127))</f>
        <v/>
      </c>
      <c r="E127" s="8">
        <f>IF(A127="","",SUMIFS(Movimientos!$H$2:$H$501,Movimientos!$B$2:$B$501,A127))</f>
        <v/>
      </c>
      <c r="F127" s="8">
        <f>IF(A127="","",D127-E127)</f>
        <v/>
      </c>
      <c r="G127" s="9">
        <f>IF(A127="","",ROUND(SUMIFS(Movimientos!$I$2:$I$501,Movimientos!$B$2:$B$501,A127)-SUMIFS(Movimientos!$K$2:$K$501,Movimientos!$B$2:$B$501,A127),2))</f>
        <v/>
      </c>
      <c r="H127" s="10">
        <f>IF(OR(A127="",F127=""),"",IF(F127&gt;0,ROUND(G127/F127,4),""))</f>
        <v/>
      </c>
      <c r="I127" s="12">
        <f>IF(A127="","",IF(COUNTIF(Movimientos!$B$2:$B$501,A127)=0,"",_xlfn.MAXIFS(Movimientos!$A$2:$A$501,Movimientos!$B$2:$B$501,A127)))</f>
        <v/>
      </c>
      <c r="J127" s="8">
        <f>IF(A127="","",IF(F127&lt;=0,"Sin stock",IF(AND(C127&lt;&gt;"",F127&lt;=C127),"Pedir","Bien")))</f>
        <v/>
      </c>
    </row>
    <row r="128">
      <c r="A128" s="6" t="n"/>
      <c r="B128" s="6" t="n"/>
      <c r="C128" s="6" t="n"/>
      <c r="D128" s="8">
        <f>IF(A128="","",SUMIFS(Movimientos!$G$2:$G$501,Movimientos!$B$2:$B$501,A128))</f>
        <v/>
      </c>
      <c r="E128" s="8">
        <f>IF(A128="","",SUMIFS(Movimientos!$H$2:$H$501,Movimientos!$B$2:$B$501,A128))</f>
        <v/>
      </c>
      <c r="F128" s="8">
        <f>IF(A128="","",D128-E128)</f>
        <v/>
      </c>
      <c r="G128" s="9">
        <f>IF(A128="","",ROUND(SUMIFS(Movimientos!$I$2:$I$501,Movimientos!$B$2:$B$501,A128)-SUMIFS(Movimientos!$K$2:$K$501,Movimientos!$B$2:$B$501,A128),2))</f>
        <v/>
      </c>
      <c r="H128" s="10">
        <f>IF(OR(A128="",F128=""),"",IF(F128&gt;0,ROUND(G128/F128,4),""))</f>
        <v/>
      </c>
      <c r="I128" s="12">
        <f>IF(A128="","",IF(COUNTIF(Movimientos!$B$2:$B$501,A128)=0,"",_xlfn.MAXIFS(Movimientos!$A$2:$A$501,Movimientos!$B$2:$B$501,A128)))</f>
        <v/>
      </c>
      <c r="J128" s="8">
        <f>IF(A128="","",IF(F128&lt;=0,"Sin stock",IF(AND(C128&lt;&gt;"",F128&lt;=C128),"Pedir","Bien")))</f>
        <v/>
      </c>
    </row>
    <row r="129">
      <c r="A129" s="6" t="n"/>
      <c r="B129" s="6" t="n"/>
      <c r="C129" s="6" t="n"/>
      <c r="D129" s="8">
        <f>IF(A129="","",SUMIFS(Movimientos!$G$2:$G$501,Movimientos!$B$2:$B$501,A129))</f>
        <v/>
      </c>
      <c r="E129" s="8">
        <f>IF(A129="","",SUMIFS(Movimientos!$H$2:$H$501,Movimientos!$B$2:$B$501,A129))</f>
        <v/>
      </c>
      <c r="F129" s="8">
        <f>IF(A129="","",D129-E129)</f>
        <v/>
      </c>
      <c r="G129" s="9">
        <f>IF(A129="","",ROUND(SUMIFS(Movimientos!$I$2:$I$501,Movimientos!$B$2:$B$501,A129)-SUMIFS(Movimientos!$K$2:$K$501,Movimientos!$B$2:$B$501,A129),2))</f>
        <v/>
      </c>
      <c r="H129" s="10">
        <f>IF(OR(A129="",F129=""),"",IF(F129&gt;0,ROUND(G129/F129,4),""))</f>
        <v/>
      </c>
      <c r="I129" s="12">
        <f>IF(A129="","",IF(COUNTIF(Movimientos!$B$2:$B$501,A129)=0,"",_xlfn.MAXIFS(Movimientos!$A$2:$A$501,Movimientos!$B$2:$B$501,A129)))</f>
        <v/>
      </c>
      <c r="J129" s="8">
        <f>IF(A129="","",IF(F129&lt;=0,"Sin stock",IF(AND(C129&lt;&gt;"",F129&lt;=C129),"Pedir","Bien")))</f>
        <v/>
      </c>
    </row>
    <row r="130">
      <c r="A130" s="6" t="n"/>
      <c r="B130" s="6" t="n"/>
      <c r="C130" s="6" t="n"/>
      <c r="D130" s="8">
        <f>IF(A130="","",SUMIFS(Movimientos!$G$2:$G$501,Movimientos!$B$2:$B$501,A130))</f>
        <v/>
      </c>
      <c r="E130" s="8">
        <f>IF(A130="","",SUMIFS(Movimientos!$H$2:$H$501,Movimientos!$B$2:$B$501,A130))</f>
        <v/>
      </c>
      <c r="F130" s="8">
        <f>IF(A130="","",D130-E130)</f>
        <v/>
      </c>
      <c r="G130" s="9">
        <f>IF(A130="","",ROUND(SUMIFS(Movimientos!$I$2:$I$501,Movimientos!$B$2:$B$501,A130)-SUMIFS(Movimientos!$K$2:$K$501,Movimientos!$B$2:$B$501,A130),2))</f>
        <v/>
      </c>
      <c r="H130" s="10">
        <f>IF(OR(A130="",F130=""),"",IF(F130&gt;0,ROUND(G130/F130,4),""))</f>
        <v/>
      </c>
      <c r="I130" s="12">
        <f>IF(A130="","",IF(COUNTIF(Movimientos!$B$2:$B$501,A130)=0,"",_xlfn.MAXIFS(Movimientos!$A$2:$A$501,Movimientos!$B$2:$B$501,A130)))</f>
        <v/>
      </c>
      <c r="J130" s="8">
        <f>IF(A130="","",IF(F130&lt;=0,"Sin stock",IF(AND(C130&lt;&gt;"",F130&lt;=C130),"Pedir","Bien")))</f>
        <v/>
      </c>
    </row>
    <row r="131">
      <c r="A131" s="6" t="n"/>
      <c r="B131" s="6" t="n"/>
      <c r="C131" s="6" t="n"/>
      <c r="D131" s="8">
        <f>IF(A131="","",SUMIFS(Movimientos!$G$2:$G$501,Movimientos!$B$2:$B$501,A131))</f>
        <v/>
      </c>
      <c r="E131" s="8">
        <f>IF(A131="","",SUMIFS(Movimientos!$H$2:$H$501,Movimientos!$B$2:$B$501,A131))</f>
        <v/>
      </c>
      <c r="F131" s="8">
        <f>IF(A131="","",D131-E131)</f>
        <v/>
      </c>
      <c r="G131" s="9">
        <f>IF(A131="","",ROUND(SUMIFS(Movimientos!$I$2:$I$501,Movimientos!$B$2:$B$501,A131)-SUMIFS(Movimientos!$K$2:$K$501,Movimientos!$B$2:$B$501,A131),2))</f>
        <v/>
      </c>
      <c r="H131" s="10">
        <f>IF(OR(A131="",F131=""),"",IF(F131&gt;0,ROUND(G131/F131,4),""))</f>
        <v/>
      </c>
      <c r="I131" s="12">
        <f>IF(A131="","",IF(COUNTIF(Movimientos!$B$2:$B$501,A131)=0,"",_xlfn.MAXIFS(Movimientos!$A$2:$A$501,Movimientos!$B$2:$B$501,A131)))</f>
        <v/>
      </c>
      <c r="J131" s="8">
        <f>IF(A131="","",IF(F131&lt;=0,"Sin stock",IF(AND(C131&lt;&gt;"",F131&lt;=C131),"Pedir","Bien")))</f>
        <v/>
      </c>
    </row>
    <row r="132">
      <c r="A132" s="6" t="n"/>
      <c r="B132" s="6" t="n"/>
      <c r="C132" s="6" t="n"/>
      <c r="D132" s="8">
        <f>IF(A132="","",SUMIFS(Movimientos!$G$2:$G$501,Movimientos!$B$2:$B$501,A132))</f>
        <v/>
      </c>
      <c r="E132" s="8">
        <f>IF(A132="","",SUMIFS(Movimientos!$H$2:$H$501,Movimientos!$B$2:$B$501,A132))</f>
        <v/>
      </c>
      <c r="F132" s="8">
        <f>IF(A132="","",D132-E132)</f>
        <v/>
      </c>
      <c r="G132" s="9">
        <f>IF(A132="","",ROUND(SUMIFS(Movimientos!$I$2:$I$501,Movimientos!$B$2:$B$501,A132)-SUMIFS(Movimientos!$K$2:$K$501,Movimientos!$B$2:$B$501,A132),2))</f>
        <v/>
      </c>
      <c r="H132" s="10">
        <f>IF(OR(A132="",F132=""),"",IF(F132&gt;0,ROUND(G132/F132,4),""))</f>
        <v/>
      </c>
      <c r="I132" s="12">
        <f>IF(A132="","",IF(COUNTIF(Movimientos!$B$2:$B$501,A132)=0,"",_xlfn.MAXIFS(Movimientos!$A$2:$A$501,Movimientos!$B$2:$B$501,A132)))</f>
        <v/>
      </c>
      <c r="J132" s="8">
        <f>IF(A132="","",IF(F132&lt;=0,"Sin stock",IF(AND(C132&lt;&gt;"",F132&lt;=C132),"Pedir","Bien")))</f>
        <v/>
      </c>
    </row>
    <row r="133">
      <c r="A133" s="6" t="n"/>
      <c r="B133" s="6" t="n"/>
      <c r="C133" s="6" t="n"/>
      <c r="D133" s="8">
        <f>IF(A133="","",SUMIFS(Movimientos!$G$2:$G$501,Movimientos!$B$2:$B$501,A133))</f>
        <v/>
      </c>
      <c r="E133" s="8">
        <f>IF(A133="","",SUMIFS(Movimientos!$H$2:$H$501,Movimientos!$B$2:$B$501,A133))</f>
        <v/>
      </c>
      <c r="F133" s="8">
        <f>IF(A133="","",D133-E133)</f>
        <v/>
      </c>
      <c r="G133" s="9">
        <f>IF(A133="","",ROUND(SUMIFS(Movimientos!$I$2:$I$501,Movimientos!$B$2:$B$501,A133)-SUMIFS(Movimientos!$K$2:$K$501,Movimientos!$B$2:$B$501,A133),2))</f>
        <v/>
      </c>
      <c r="H133" s="10">
        <f>IF(OR(A133="",F133=""),"",IF(F133&gt;0,ROUND(G133/F133,4),""))</f>
        <v/>
      </c>
      <c r="I133" s="12">
        <f>IF(A133="","",IF(COUNTIF(Movimientos!$B$2:$B$501,A133)=0,"",_xlfn.MAXIFS(Movimientos!$A$2:$A$501,Movimientos!$B$2:$B$501,A133)))</f>
        <v/>
      </c>
      <c r="J133" s="8">
        <f>IF(A133="","",IF(F133&lt;=0,"Sin stock",IF(AND(C133&lt;&gt;"",F133&lt;=C133),"Pedir","Bien")))</f>
        <v/>
      </c>
    </row>
    <row r="134">
      <c r="A134" s="6" t="n"/>
      <c r="B134" s="6" t="n"/>
      <c r="C134" s="6" t="n"/>
      <c r="D134" s="8">
        <f>IF(A134="","",SUMIFS(Movimientos!$G$2:$G$501,Movimientos!$B$2:$B$501,A134))</f>
        <v/>
      </c>
      <c r="E134" s="8">
        <f>IF(A134="","",SUMIFS(Movimientos!$H$2:$H$501,Movimientos!$B$2:$B$501,A134))</f>
        <v/>
      </c>
      <c r="F134" s="8">
        <f>IF(A134="","",D134-E134)</f>
        <v/>
      </c>
      <c r="G134" s="9">
        <f>IF(A134="","",ROUND(SUMIFS(Movimientos!$I$2:$I$501,Movimientos!$B$2:$B$501,A134)-SUMIFS(Movimientos!$K$2:$K$501,Movimientos!$B$2:$B$501,A134),2))</f>
        <v/>
      </c>
      <c r="H134" s="10">
        <f>IF(OR(A134="",F134=""),"",IF(F134&gt;0,ROUND(G134/F134,4),""))</f>
        <v/>
      </c>
      <c r="I134" s="12">
        <f>IF(A134="","",IF(COUNTIF(Movimientos!$B$2:$B$501,A134)=0,"",_xlfn.MAXIFS(Movimientos!$A$2:$A$501,Movimientos!$B$2:$B$501,A134)))</f>
        <v/>
      </c>
      <c r="J134" s="8">
        <f>IF(A134="","",IF(F134&lt;=0,"Sin stock",IF(AND(C134&lt;&gt;"",F134&lt;=C134),"Pedir","Bien")))</f>
        <v/>
      </c>
    </row>
    <row r="135">
      <c r="A135" s="6" t="n"/>
      <c r="B135" s="6" t="n"/>
      <c r="C135" s="6" t="n"/>
      <c r="D135" s="8">
        <f>IF(A135="","",SUMIFS(Movimientos!$G$2:$G$501,Movimientos!$B$2:$B$501,A135))</f>
        <v/>
      </c>
      <c r="E135" s="8">
        <f>IF(A135="","",SUMIFS(Movimientos!$H$2:$H$501,Movimientos!$B$2:$B$501,A135))</f>
        <v/>
      </c>
      <c r="F135" s="8">
        <f>IF(A135="","",D135-E135)</f>
        <v/>
      </c>
      <c r="G135" s="9">
        <f>IF(A135="","",ROUND(SUMIFS(Movimientos!$I$2:$I$501,Movimientos!$B$2:$B$501,A135)-SUMIFS(Movimientos!$K$2:$K$501,Movimientos!$B$2:$B$501,A135),2))</f>
        <v/>
      </c>
      <c r="H135" s="10">
        <f>IF(OR(A135="",F135=""),"",IF(F135&gt;0,ROUND(G135/F135,4),""))</f>
        <v/>
      </c>
      <c r="I135" s="12">
        <f>IF(A135="","",IF(COUNTIF(Movimientos!$B$2:$B$501,A135)=0,"",_xlfn.MAXIFS(Movimientos!$A$2:$A$501,Movimientos!$B$2:$B$501,A135)))</f>
        <v/>
      </c>
      <c r="J135" s="8">
        <f>IF(A135="","",IF(F135&lt;=0,"Sin stock",IF(AND(C135&lt;&gt;"",F135&lt;=C135),"Pedir","Bien")))</f>
        <v/>
      </c>
    </row>
    <row r="136">
      <c r="A136" s="6" t="n"/>
      <c r="B136" s="6" t="n"/>
      <c r="C136" s="6" t="n"/>
      <c r="D136" s="8">
        <f>IF(A136="","",SUMIFS(Movimientos!$G$2:$G$501,Movimientos!$B$2:$B$501,A136))</f>
        <v/>
      </c>
      <c r="E136" s="8">
        <f>IF(A136="","",SUMIFS(Movimientos!$H$2:$H$501,Movimientos!$B$2:$B$501,A136))</f>
        <v/>
      </c>
      <c r="F136" s="8">
        <f>IF(A136="","",D136-E136)</f>
        <v/>
      </c>
      <c r="G136" s="9">
        <f>IF(A136="","",ROUND(SUMIFS(Movimientos!$I$2:$I$501,Movimientos!$B$2:$B$501,A136)-SUMIFS(Movimientos!$K$2:$K$501,Movimientos!$B$2:$B$501,A136),2))</f>
        <v/>
      </c>
      <c r="H136" s="10">
        <f>IF(OR(A136="",F136=""),"",IF(F136&gt;0,ROUND(G136/F136,4),""))</f>
        <v/>
      </c>
      <c r="I136" s="12">
        <f>IF(A136="","",IF(COUNTIF(Movimientos!$B$2:$B$501,A136)=0,"",_xlfn.MAXIFS(Movimientos!$A$2:$A$501,Movimientos!$B$2:$B$501,A136)))</f>
        <v/>
      </c>
      <c r="J136" s="8">
        <f>IF(A136="","",IF(F136&lt;=0,"Sin stock",IF(AND(C136&lt;&gt;"",F136&lt;=C136),"Pedir","Bien")))</f>
        <v/>
      </c>
    </row>
    <row r="137">
      <c r="A137" s="6" t="n"/>
      <c r="B137" s="6" t="n"/>
      <c r="C137" s="6" t="n"/>
      <c r="D137" s="8">
        <f>IF(A137="","",SUMIFS(Movimientos!$G$2:$G$501,Movimientos!$B$2:$B$501,A137))</f>
        <v/>
      </c>
      <c r="E137" s="8">
        <f>IF(A137="","",SUMIFS(Movimientos!$H$2:$H$501,Movimientos!$B$2:$B$501,A137))</f>
        <v/>
      </c>
      <c r="F137" s="8">
        <f>IF(A137="","",D137-E137)</f>
        <v/>
      </c>
      <c r="G137" s="9">
        <f>IF(A137="","",ROUND(SUMIFS(Movimientos!$I$2:$I$501,Movimientos!$B$2:$B$501,A137)-SUMIFS(Movimientos!$K$2:$K$501,Movimientos!$B$2:$B$501,A137),2))</f>
        <v/>
      </c>
      <c r="H137" s="10">
        <f>IF(OR(A137="",F137=""),"",IF(F137&gt;0,ROUND(G137/F137,4),""))</f>
        <v/>
      </c>
      <c r="I137" s="12">
        <f>IF(A137="","",IF(COUNTIF(Movimientos!$B$2:$B$501,A137)=0,"",_xlfn.MAXIFS(Movimientos!$A$2:$A$501,Movimientos!$B$2:$B$501,A137)))</f>
        <v/>
      </c>
      <c r="J137" s="8">
        <f>IF(A137="","",IF(F137&lt;=0,"Sin stock",IF(AND(C137&lt;&gt;"",F137&lt;=C137),"Pedir","Bien")))</f>
        <v/>
      </c>
    </row>
    <row r="138">
      <c r="A138" s="6" t="n"/>
      <c r="B138" s="6" t="n"/>
      <c r="C138" s="6" t="n"/>
      <c r="D138" s="8">
        <f>IF(A138="","",SUMIFS(Movimientos!$G$2:$G$501,Movimientos!$B$2:$B$501,A138))</f>
        <v/>
      </c>
      <c r="E138" s="8">
        <f>IF(A138="","",SUMIFS(Movimientos!$H$2:$H$501,Movimientos!$B$2:$B$501,A138))</f>
        <v/>
      </c>
      <c r="F138" s="8">
        <f>IF(A138="","",D138-E138)</f>
        <v/>
      </c>
      <c r="G138" s="9">
        <f>IF(A138="","",ROUND(SUMIFS(Movimientos!$I$2:$I$501,Movimientos!$B$2:$B$501,A138)-SUMIFS(Movimientos!$K$2:$K$501,Movimientos!$B$2:$B$501,A138),2))</f>
        <v/>
      </c>
      <c r="H138" s="10">
        <f>IF(OR(A138="",F138=""),"",IF(F138&gt;0,ROUND(G138/F138,4),""))</f>
        <v/>
      </c>
      <c r="I138" s="12">
        <f>IF(A138="","",IF(COUNTIF(Movimientos!$B$2:$B$501,A138)=0,"",_xlfn.MAXIFS(Movimientos!$A$2:$A$501,Movimientos!$B$2:$B$501,A138)))</f>
        <v/>
      </c>
      <c r="J138" s="8">
        <f>IF(A138="","",IF(F138&lt;=0,"Sin stock",IF(AND(C138&lt;&gt;"",F138&lt;=C138),"Pedir","Bien")))</f>
        <v/>
      </c>
    </row>
    <row r="139">
      <c r="A139" s="6" t="n"/>
      <c r="B139" s="6" t="n"/>
      <c r="C139" s="6" t="n"/>
      <c r="D139" s="8">
        <f>IF(A139="","",SUMIFS(Movimientos!$G$2:$G$501,Movimientos!$B$2:$B$501,A139))</f>
        <v/>
      </c>
      <c r="E139" s="8">
        <f>IF(A139="","",SUMIFS(Movimientos!$H$2:$H$501,Movimientos!$B$2:$B$501,A139))</f>
        <v/>
      </c>
      <c r="F139" s="8">
        <f>IF(A139="","",D139-E139)</f>
        <v/>
      </c>
      <c r="G139" s="9">
        <f>IF(A139="","",ROUND(SUMIFS(Movimientos!$I$2:$I$501,Movimientos!$B$2:$B$501,A139)-SUMIFS(Movimientos!$K$2:$K$501,Movimientos!$B$2:$B$501,A139),2))</f>
        <v/>
      </c>
      <c r="H139" s="10">
        <f>IF(OR(A139="",F139=""),"",IF(F139&gt;0,ROUND(G139/F139,4),""))</f>
        <v/>
      </c>
      <c r="I139" s="12">
        <f>IF(A139="","",IF(COUNTIF(Movimientos!$B$2:$B$501,A139)=0,"",_xlfn.MAXIFS(Movimientos!$A$2:$A$501,Movimientos!$B$2:$B$501,A139)))</f>
        <v/>
      </c>
      <c r="J139" s="8">
        <f>IF(A139="","",IF(F139&lt;=0,"Sin stock",IF(AND(C139&lt;&gt;"",F139&lt;=C139),"Pedir","Bien")))</f>
        <v/>
      </c>
    </row>
    <row r="140">
      <c r="A140" s="6" t="n"/>
      <c r="B140" s="6" t="n"/>
      <c r="C140" s="6" t="n"/>
      <c r="D140" s="8">
        <f>IF(A140="","",SUMIFS(Movimientos!$G$2:$G$501,Movimientos!$B$2:$B$501,A140))</f>
        <v/>
      </c>
      <c r="E140" s="8">
        <f>IF(A140="","",SUMIFS(Movimientos!$H$2:$H$501,Movimientos!$B$2:$B$501,A140))</f>
        <v/>
      </c>
      <c r="F140" s="8">
        <f>IF(A140="","",D140-E140)</f>
        <v/>
      </c>
      <c r="G140" s="9">
        <f>IF(A140="","",ROUND(SUMIFS(Movimientos!$I$2:$I$501,Movimientos!$B$2:$B$501,A140)-SUMIFS(Movimientos!$K$2:$K$501,Movimientos!$B$2:$B$501,A140),2))</f>
        <v/>
      </c>
      <c r="H140" s="10">
        <f>IF(OR(A140="",F140=""),"",IF(F140&gt;0,ROUND(G140/F140,4),""))</f>
        <v/>
      </c>
      <c r="I140" s="12">
        <f>IF(A140="","",IF(COUNTIF(Movimientos!$B$2:$B$501,A140)=0,"",_xlfn.MAXIFS(Movimientos!$A$2:$A$501,Movimientos!$B$2:$B$501,A140)))</f>
        <v/>
      </c>
      <c r="J140" s="8">
        <f>IF(A140="","",IF(F140&lt;=0,"Sin stock",IF(AND(C140&lt;&gt;"",F140&lt;=C140),"Pedir","Bien")))</f>
        <v/>
      </c>
    </row>
    <row r="141">
      <c r="A141" s="6" t="n"/>
      <c r="B141" s="6" t="n"/>
      <c r="C141" s="6" t="n"/>
      <c r="D141" s="8">
        <f>IF(A141="","",SUMIFS(Movimientos!$G$2:$G$501,Movimientos!$B$2:$B$501,A141))</f>
        <v/>
      </c>
      <c r="E141" s="8">
        <f>IF(A141="","",SUMIFS(Movimientos!$H$2:$H$501,Movimientos!$B$2:$B$501,A141))</f>
        <v/>
      </c>
      <c r="F141" s="8">
        <f>IF(A141="","",D141-E141)</f>
        <v/>
      </c>
      <c r="G141" s="9">
        <f>IF(A141="","",ROUND(SUMIFS(Movimientos!$I$2:$I$501,Movimientos!$B$2:$B$501,A141)-SUMIFS(Movimientos!$K$2:$K$501,Movimientos!$B$2:$B$501,A141),2))</f>
        <v/>
      </c>
      <c r="H141" s="10">
        <f>IF(OR(A141="",F141=""),"",IF(F141&gt;0,ROUND(G141/F141,4),""))</f>
        <v/>
      </c>
      <c r="I141" s="12">
        <f>IF(A141="","",IF(COUNTIF(Movimientos!$B$2:$B$501,A141)=0,"",_xlfn.MAXIFS(Movimientos!$A$2:$A$501,Movimientos!$B$2:$B$501,A141)))</f>
        <v/>
      </c>
      <c r="J141" s="8">
        <f>IF(A141="","",IF(F141&lt;=0,"Sin stock",IF(AND(C141&lt;&gt;"",F141&lt;=C141),"Pedir","Bien")))</f>
        <v/>
      </c>
    </row>
    <row r="142">
      <c r="A142" s="6" t="n"/>
      <c r="B142" s="6" t="n"/>
      <c r="C142" s="6" t="n"/>
      <c r="D142" s="8">
        <f>IF(A142="","",SUMIFS(Movimientos!$G$2:$G$501,Movimientos!$B$2:$B$501,A142))</f>
        <v/>
      </c>
      <c r="E142" s="8">
        <f>IF(A142="","",SUMIFS(Movimientos!$H$2:$H$501,Movimientos!$B$2:$B$501,A142))</f>
        <v/>
      </c>
      <c r="F142" s="8">
        <f>IF(A142="","",D142-E142)</f>
        <v/>
      </c>
      <c r="G142" s="9">
        <f>IF(A142="","",ROUND(SUMIFS(Movimientos!$I$2:$I$501,Movimientos!$B$2:$B$501,A142)-SUMIFS(Movimientos!$K$2:$K$501,Movimientos!$B$2:$B$501,A142),2))</f>
        <v/>
      </c>
      <c r="H142" s="10">
        <f>IF(OR(A142="",F142=""),"",IF(F142&gt;0,ROUND(G142/F142,4),""))</f>
        <v/>
      </c>
      <c r="I142" s="12">
        <f>IF(A142="","",IF(COUNTIF(Movimientos!$B$2:$B$501,A142)=0,"",_xlfn.MAXIFS(Movimientos!$A$2:$A$501,Movimientos!$B$2:$B$501,A142)))</f>
        <v/>
      </c>
      <c r="J142" s="8">
        <f>IF(A142="","",IF(F142&lt;=0,"Sin stock",IF(AND(C142&lt;&gt;"",F142&lt;=C142),"Pedir","Bien")))</f>
        <v/>
      </c>
    </row>
    <row r="143">
      <c r="A143" s="6" t="n"/>
      <c r="B143" s="6" t="n"/>
      <c r="C143" s="6" t="n"/>
      <c r="D143" s="8">
        <f>IF(A143="","",SUMIFS(Movimientos!$G$2:$G$501,Movimientos!$B$2:$B$501,A143))</f>
        <v/>
      </c>
      <c r="E143" s="8">
        <f>IF(A143="","",SUMIFS(Movimientos!$H$2:$H$501,Movimientos!$B$2:$B$501,A143))</f>
        <v/>
      </c>
      <c r="F143" s="8">
        <f>IF(A143="","",D143-E143)</f>
        <v/>
      </c>
      <c r="G143" s="9">
        <f>IF(A143="","",ROUND(SUMIFS(Movimientos!$I$2:$I$501,Movimientos!$B$2:$B$501,A143)-SUMIFS(Movimientos!$K$2:$K$501,Movimientos!$B$2:$B$501,A143),2))</f>
        <v/>
      </c>
      <c r="H143" s="10">
        <f>IF(OR(A143="",F143=""),"",IF(F143&gt;0,ROUND(G143/F143,4),""))</f>
        <v/>
      </c>
      <c r="I143" s="12">
        <f>IF(A143="","",IF(COUNTIF(Movimientos!$B$2:$B$501,A143)=0,"",_xlfn.MAXIFS(Movimientos!$A$2:$A$501,Movimientos!$B$2:$B$501,A143)))</f>
        <v/>
      </c>
      <c r="J143" s="8">
        <f>IF(A143="","",IF(F143&lt;=0,"Sin stock",IF(AND(C143&lt;&gt;"",F143&lt;=C143),"Pedir","Bien")))</f>
        <v/>
      </c>
    </row>
    <row r="144">
      <c r="A144" s="6" t="n"/>
      <c r="B144" s="6" t="n"/>
      <c r="C144" s="6" t="n"/>
      <c r="D144" s="8">
        <f>IF(A144="","",SUMIFS(Movimientos!$G$2:$G$501,Movimientos!$B$2:$B$501,A144))</f>
        <v/>
      </c>
      <c r="E144" s="8">
        <f>IF(A144="","",SUMIFS(Movimientos!$H$2:$H$501,Movimientos!$B$2:$B$501,A144))</f>
        <v/>
      </c>
      <c r="F144" s="8">
        <f>IF(A144="","",D144-E144)</f>
        <v/>
      </c>
      <c r="G144" s="9">
        <f>IF(A144="","",ROUND(SUMIFS(Movimientos!$I$2:$I$501,Movimientos!$B$2:$B$501,A144)-SUMIFS(Movimientos!$K$2:$K$501,Movimientos!$B$2:$B$501,A144),2))</f>
        <v/>
      </c>
      <c r="H144" s="10">
        <f>IF(OR(A144="",F144=""),"",IF(F144&gt;0,ROUND(G144/F144,4),""))</f>
        <v/>
      </c>
      <c r="I144" s="12">
        <f>IF(A144="","",IF(COUNTIF(Movimientos!$B$2:$B$501,A144)=0,"",_xlfn.MAXIFS(Movimientos!$A$2:$A$501,Movimientos!$B$2:$B$501,A144)))</f>
        <v/>
      </c>
      <c r="J144" s="8">
        <f>IF(A144="","",IF(F144&lt;=0,"Sin stock",IF(AND(C144&lt;&gt;"",F144&lt;=C144),"Pedir","Bien")))</f>
        <v/>
      </c>
    </row>
    <row r="145">
      <c r="A145" s="6" t="n"/>
      <c r="B145" s="6" t="n"/>
      <c r="C145" s="6" t="n"/>
      <c r="D145" s="8">
        <f>IF(A145="","",SUMIFS(Movimientos!$G$2:$G$501,Movimientos!$B$2:$B$501,A145))</f>
        <v/>
      </c>
      <c r="E145" s="8">
        <f>IF(A145="","",SUMIFS(Movimientos!$H$2:$H$501,Movimientos!$B$2:$B$501,A145))</f>
        <v/>
      </c>
      <c r="F145" s="8">
        <f>IF(A145="","",D145-E145)</f>
        <v/>
      </c>
      <c r="G145" s="9">
        <f>IF(A145="","",ROUND(SUMIFS(Movimientos!$I$2:$I$501,Movimientos!$B$2:$B$501,A145)-SUMIFS(Movimientos!$K$2:$K$501,Movimientos!$B$2:$B$501,A145),2))</f>
        <v/>
      </c>
      <c r="H145" s="10">
        <f>IF(OR(A145="",F145=""),"",IF(F145&gt;0,ROUND(G145/F145,4),""))</f>
        <v/>
      </c>
      <c r="I145" s="12">
        <f>IF(A145="","",IF(COUNTIF(Movimientos!$B$2:$B$501,A145)=0,"",_xlfn.MAXIFS(Movimientos!$A$2:$A$501,Movimientos!$B$2:$B$501,A145)))</f>
        <v/>
      </c>
      <c r="J145" s="8">
        <f>IF(A145="","",IF(F145&lt;=0,"Sin stock",IF(AND(C145&lt;&gt;"",F145&lt;=C145),"Pedir","Bien")))</f>
        <v/>
      </c>
    </row>
    <row r="146">
      <c r="A146" s="6" t="n"/>
      <c r="B146" s="6" t="n"/>
      <c r="C146" s="6" t="n"/>
      <c r="D146" s="8">
        <f>IF(A146="","",SUMIFS(Movimientos!$G$2:$G$501,Movimientos!$B$2:$B$501,A146))</f>
        <v/>
      </c>
      <c r="E146" s="8">
        <f>IF(A146="","",SUMIFS(Movimientos!$H$2:$H$501,Movimientos!$B$2:$B$501,A146))</f>
        <v/>
      </c>
      <c r="F146" s="8">
        <f>IF(A146="","",D146-E146)</f>
        <v/>
      </c>
      <c r="G146" s="9">
        <f>IF(A146="","",ROUND(SUMIFS(Movimientos!$I$2:$I$501,Movimientos!$B$2:$B$501,A146)-SUMIFS(Movimientos!$K$2:$K$501,Movimientos!$B$2:$B$501,A146),2))</f>
        <v/>
      </c>
      <c r="H146" s="10">
        <f>IF(OR(A146="",F146=""),"",IF(F146&gt;0,ROUND(G146/F146,4),""))</f>
        <v/>
      </c>
      <c r="I146" s="12">
        <f>IF(A146="","",IF(COUNTIF(Movimientos!$B$2:$B$501,A146)=0,"",_xlfn.MAXIFS(Movimientos!$A$2:$A$501,Movimientos!$B$2:$B$501,A146)))</f>
        <v/>
      </c>
      <c r="J146" s="8">
        <f>IF(A146="","",IF(F146&lt;=0,"Sin stock",IF(AND(C146&lt;&gt;"",F146&lt;=C146),"Pedir","Bien")))</f>
        <v/>
      </c>
    </row>
    <row r="147">
      <c r="A147" s="6" t="n"/>
      <c r="B147" s="6" t="n"/>
      <c r="C147" s="6" t="n"/>
      <c r="D147" s="8">
        <f>IF(A147="","",SUMIFS(Movimientos!$G$2:$G$501,Movimientos!$B$2:$B$501,A147))</f>
        <v/>
      </c>
      <c r="E147" s="8">
        <f>IF(A147="","",SUMIFS(Movimientos!$H$2:$H$501,Movimientos!$B$2:$B$501,A147))</f>
        <v/>
      </c>
      <c r="F147" s="8">
        <f>IF(A147="","",D147-E147)</f>
        <v/>
      </c>
      <c r="G147" s="9">
        <f>IF(A147="","",ROUND(SUMIFS(Movimientos!$I$2:$I$501,Movimientos!$B$2:$B$501,A147)-SUMIFS(Movimientos!$K$2:$K$501,Movimientos!$B$2:$B$501,A147),2))</f>
        <v/>
      </c>
      <c r="H147" s="10">
        <f>IF(OR(A147="",F147=""),"",IF(F147&gt;0,ROUND(G147/F147,4),""))</f>
        <v/>
      </c>
      <c r="I147" s="12">
        <f>IF(A147="","",IF(COUNTIF(Movimientos!$B$2:$B$501,A147)=0,"",_xlfn.MAXIFS(Movimientos!$A$2:$A$501,Movimientos!$B$2:$B$501,A147)))</f>
        <v/>
      </c>
      <c r="J147" s="8">
        <f>IF(A147="","",IF(F147&lt;=0,"Sin stock",IF(AND(C147&lt;&gt;"",F147&lt;=C147),"Pedir","Bien")))</f>
        <v/>
      </c>
    </row>
    <row r="148">
      <c r="A148" s="6" t="n"/>
      <c r="B148" s="6" t="n"/>
      <c r="C148" s="6" t="n"/>
      <c r="D148" s="8">
        <f>IF(A148="","",SUMIFS(Movimientos!$G$2:$G$501,Movimientos!$B$2:$B$501,A148))</f>
        <v/>
      </c>
      <c r="E148" s="8">
        <f>IF(A148="","",SUMIFS(Movimientos!$H$2:$H$501,Movimientos!$B$2:$B$501,A148))</f>
        <v/>
      </c>
      <c r="F148" s="8">
        <f>IF(A148="","",D148-E148)</f>
        <v/>
      </c>
      <c r="G148" s="9">
        <f>IF(A148="","",ROUND(SUMIFS(Movimientos!$I$2:$I$501,Movimientos!$B$2:$B$501,A148)-SUMIFS(Movimientos!$K$2:$K$501,Movimientos!$B$2:$B$501,A148),2))</f>
        <v/>
      </c>
      <c r="H148" s="10">
        <f>IF(OR(A148="",F148=""),"",IF(F148&gt;0,ROUND(G148/F148,4),""))</f>
        <v/>
      </c>
      <c r="I148" s="12">
        <f>IF(A148="","",IF(COUNTIF(Movimientos!$B$2:$B$501,A148)=0,"",_xlfn.MAXIFS(Movimientos!$A$2:$A$501,Movimientos!$B$2:$B$501,A148)))</f>
        <v/>
      </c>
      <c r="J148" s="8">
        <f>IF(A148="","",IF(F148&lt;=0,"Sin stock",IF(AND(C148&lt;&gt;"",F148&lt;=C148),"Pedir","Bien")))</f>
        <v/>
      </c>
    </row>
    <row r="149">
      <c r="A149" s="6" t="n"/>
      <c r="B149" s="6" t="n"/>
      <c r="C149" s="6" t="n"/>
      <c r="D149" s="8">
        <f>IF(A149="","",SUMIFS(Movimientos!$G$2:$G$501,Movimientos!$B$2:$B$501,A149))</f>
        <v/>
      </c>
      <c r="E149" s="8">
        <f>IF(A149="","",SUMIFS(Movimientos!$H$2:$H$501,Movimientos!$B$2:$B$501,A149))</f>
        <v/>
      </c>
      <c r="F149" s="8">
        <f>IF(A149="","",D149-E149)</f>
        <v/>
      </c>
      <c r="G149" s="9">
        <f>IF(A149="","",ROUND(SUMIFS(Movimientos!$I$2:$I$501,Movimientos!$B$2:$B$501,A149)-SUMIFS(Movimientos!$K$2:$K$501,Movimientos!$B$2:$B$501,A149),2))</f>
        <v/>
      </c>
      <c r="H149" s="10">
        <f>IF(OR(A149="",F149=""),"",IF(F149&gt;0,ROUND(G149/F149,4),""))</f>
        <v/>
      </c>
      <c r="I149" s="12">
        <f>IF(A149="","",IF(COUNTIF(Movimientos!$B$2:$B$501,A149)=0,"",_xlfn.MAXIFS(Movimientos!$A$2:$A$501,Movimientos!$B$2:$B$501,A149)))</f>
        <v/>
      </c>
      <c r="J149" s="8">
        <f>IF(A149="","",IF(F149&lt;=0,"Sin stock",IF(AND(C149&lt;&gt;"",F149&lt;=C149),"Pedir","Bien")))</f>
        <v/>
      </c>
    </row>
    <row r="150">
      <c r="A150" s="6" t="n"/>
      <c r="B150" s="6" t="n"/>
      <c r="C150" s="6" t="n"/>
      <c r="D150" s="8">
        <f>IF(A150="","",SUMIFS(Movimientos!$G$2:$G$501,Movimientos!$B$2:$B$501,A150))</f>
        <v/>
      </c>
      <c r="E150" s="8">
        <f>IF(A150="","",SUMIFS(Movimientos!$H$2:$H$501,Movimientos!$B$2:$B$501,A150))</f>
        <v/>
      </c>
      <c r="F150" s="8">
        <f>IF(A150="","",D150-E150)</f>
        <v/>
      </c>
      <c r="G150" s="9">
        <f>IF(A150="","",ROUND(SUMIFS(Movimientos!$I$2:$I$501,Movimientos!$B$2:$B$501,A150)-SUMIFS(Movimientos!$K$2:$K$501,Movimientos!$B$2:$B$501,A150),2))</f>
        <v/>
      </c>
      <c r="H150" s="10">
        <f>IF(OR(A150="",F150=""),"",IF(F150&gt;0,ROUND(G150/F150,4),""))</f>
        <v/>
      </c>
      <c r="I150" s="12">
        <f>IF(A150="","",IF(COUNTIF(Movimientos!$B$2:$B$501,A150)=0,"",_xlfn.MAXIFS(Movimientos!$A$2:$A$501,Movimientos!$B$2:$B$501,A150)))</f>
        <v/>
      </c>
      <c r="J150" s="8">
        <f>IF(A150="","",IF(F150&lt;=0,"Sin stock",IF(AND(C150&lt;&gt;"",F150&lt;=C150),"Pedir","Bien")))</f>
        <v/>
      </c>
    </row>
    <row r="151">
      <c r="A151" s="6" t="n"/>
      <c r="B151" s="6" t="n"/>
      <c r="C151" s="6" t="n"/>
      <c r="D151" s="8">
        <f>IF(A151="","",SUMIFS(Movimientos!$G$2:$G$501,Movimientos!$B$2:$B$501,A151))</f>
        <v/>
      </c>
      <c r="E151" s="8">
        <f>IF(A151="","",SUMIFS(Movimientos!$H$2:$H$501,Movimientos!$B$2:$B$501,A151))</f>
        <v/>
      </c>
      <c r="F151" s="8">
        <f>IF(A151="","",D151-E151)</f>
        <v/>
      </c>
      <c r="G151" s="9">
        <f>IF(A151="","",ROUND(SUMIFS(Movimientos!$I$2:$I$501,Movimientos!$B$2:$B$501,A151)-SUMIFS(Movimientos!$K$2:$K$501,Movimientos!$B$2:$B$501,A151),2))</f>
        <v/>
      </c>
      <c r="H151" s="10">
        <f>IF(OR(A151="",F151=""),"",IF(F151&gt;0,ROUND(G151/F151,4),""))</f>
        <v/>
      </c>
      <c r="I151" s="12">
        <f>IF(A151="","",IF(COUNTIF(Movimientos!$B$2:$B$501,A151)=0,"",_xlfn.MAXIFS(Movimientos!$A$2:$A$501,Movimientos!$B$2:$B$501,A151)))</f>
        <v/>
      </c>
      <c r="J151" s="8">
        <f>IF(A151="","",IF(F151&lt;=0,"Sin stock",IF(AND(C151&lt;&gt;"",F151&lt;=C151),"Pedir","Bien")))</f>
        <v/>
      </c>
    </row>
    <row r="152">
      <c r="A152" s="6" t="n"/>
      <c r="B152" s="6" t="n"/>
      <c r="C152" s="6" t="n"/>
      <c r="D152" s="8">
        <f>IF(A152="","",SUMIFS(Movimientos!$G$2:$G$501,Movimientos!$B$2:$B$501,A152))</f>
        <v/>
      </c>
      <c r="E152" s="8">
        <f>IF(A152="","",SUMIFS(Movimientos!$H$2:$H$501,Movimientos!$B$2:$B$501,A152))</f>
        <v/>
      </c>
      <c r="F152" s="8">
        <f>IF(A152="","",D152-E152)</f>
        <v/>
      </c>
      <c r="G152" s="9">
        <f>IF(A152="","",ROUND(SUMIFS(Movimientos!$I$2:$I$501,Movimientos!$B$2:$B$501,A152)-SUMIFS(Movimientos!$K$2:$K$501,Movimientos!$B$2:$B$501,A152),2))</f>
        <v/>
      </c>
      <c r="H152" s="10">
        <f>IF(OR(A152="",F152=""),"",IF(F152&gt;0,ROUND(G152/F152,4),""))</f>
        <v/>
      </c>
      <c r="I152" s="12">
        <f>IF(A152="","",IF(COUNTIF(Movimientos!$B$2:$B$501,A152)=0,"",_xlfn.MAXIFS(Movimientos!$A$2:$A$501,Movimientos!$B$2:$B$501,A152)))</f>
        <v/>
      </c>
      <c r="J152" s="8">
        <f>IF(A152="","",IF(F152&lt;=0,"Sin stock",IF(AND(C152&lt;&gt;"",F152&lt;=C152),"Pedir","Bien")))</f>
        <v/>
      </c>
    </row>
    <row r="153">
      <c r="A153" s="6" t="n"/>
      <c r="B153" s="6" t="n"/>
      <c r="C153" s="6" t="n"/>
      <c r="D153" s="8">
        <f>IF(A153="","",SUMIFS(Movimientos!$G$2:$G$501,Movimientos!$B$2:$B$501,A153))</f>
        <v/>
      </c>
      <c r="E153" s="8">
        <f>IF(A153="","",SUMIFS(Movimientos!$H$2:$H$501,Movimientos!$B$2:$B$501,A153))</f>
        <v/>
      </c>
      <c r="F153" s="8">
        <f>IF(A153="","",D153-E153)</f>
        <v/>
      </c>
      <c r="G153" s="9">
        <f>IF(A153="","",ROUND(SUMIFS(Movimientos!$I$2:$I$501,Movimientos!$B$2:$B$501,A153)-SUMIFS(Movimientos!$K$2:$K$501,Movimientos!$B$2:$B$501,A153),2))</f>
        <v/>
      </c>
      <c r="H153" s="10">
        <f>IF(OR(A153="",F153=""),"",IF(F153&gt;0,ROUND(G153/F153,4),""))</f>
        <v/>
      </c>
      <c r="I153" s="12">
        <f>IF(A153="","",IF(COUNTIF(Movimientos!$B$2:$B$501,A153)=0,"",_xlfn.MAXIFS(Movimientos!$A$2:$A$501,Movimientos!$B$2:$B$501,A153)))</f>
        <v/>
      </c>
      <c r="J153" s="8">
        <f>IF(A153="","",IF(F153&lt;=0,"Sin stock",IF(AND(C153&lt;&gt;"",F153&lt;=C153),"Pedir","Bien")))</f>
        <v/>
      </c>
    </row>
    <row r="154">
      <c r="A154" s="6" t="n"/>
      <c r="B154" s="6" t="n"/>
      <c r="C154" s="6" t="n"/>
      <c r="D154" s="8">
        <f>IF(A154="","",SUMIFS(Movimientos!$G$2:$G$501,Movimientos!$B$2:$B$501,A154))</f>
        <v/>
      </c>
      <c r="E154" s="8">
        <f>IF(A154="","",SUMIFS(Movimientos!$H$2:$H$501,Movimientos!$B$2:$B$501,A154))</f>
        <v/>
      </c>
      <c r="F154" s="8">
        <f>IF(A154="","",D154-E154)</f>
        <v/>
      </c>
      <c r="G154" s="9">
        <f>IF(A154="","",ROUND(SUMIFS(Movimientos!$I$2:$I$501,Movimientos!$B$2:$B$501,A154)-SUMIFS(Movimientos!$K$2:$K$501,Movimientos!$B$2:$B$501,A154),2))</f>
        <v/>
      </c>
      <c r="H154" s="10">
        <f>IF(OR(A154="",F154=""),"",IF(F154&gt;0,ROUND(G154/F154,4),""))</f>
        <v/>
      </c>
      <c r="I154" s="12">
        <f>IF(A154="","",IF(COUNTIF(Movimientos!$B$2:$B$501,A154)=0,"",_xlfn.MAXIFS(Movimientos!$A$2:$A$501,Movimientos!$B$2:$B$501,A154)))</f>
        <v/>
      </c>
      <c r="J154" s="8">
        <f>IF(A154="","",IF(F154&lt;=0,"Sin stock",IF(AND(C154&lt;&gt;"",F154&lt;=C154),"Pedir","Bien")))</f>
        <v/>
      </c>
    </row>
    <row r="155">
      <c r="A155" s="6" t="n"/>
      <c r="B155" s="6" t="n"/>
      <c r="C155" s="6" t="n"/>
      <c r="D155" s="8">
        <f>IF(A155="","",SUMIFS(Movimientos!$G$2:$G$501,Movimientos!$B$2:$B$501,A155))</f>
        <v/>
      </c>
      <c r="E155" s="8">
        <f>IF(A155="","",SUMIFS(Movimientos!$H$2:$H$501,Movimientos!$B$2:$B$501,A155))</f>
        <v/>
      </c>
      <c r="F155" s="8">
        <f>IF(A155="","",D155-E155)</f>
        <v/>
      </c>
      <c r="G155" s="9">
        <f>IF(A155="","",ROUND(SUMIFS(Movimientos!$I$2:$I$501,Movimientos!$B$2:$B$501,A155)-SUMIFS(Movimientos!$K$2:$K$501,Movimientos!$B$2:$B$501,A155),2))</f>
        <v/>
      </c>
      <c r="H155" s="10">
        <f>IF(OR(A155="",F155=""),"",IF(F155&gt;0,ROUND(G155/F155,4),""))</f>
        <v/>
      </c>
      <c r="I155" s="12">
        <f>IF(A155="","",IF(COUNTIF(Movimientos!$B$2:$B$501,A155)=0,"",_xlfn.MAXIFS(Movimientos!$A$2:$A$501,Movimientos!$B$2:$B$501,A155)))</f>
        <v/>
      </c>
      <c r="J155" s="8">
        <f>IF(A155="","",IF(F155&lt;=0,"Sin stock",IF(AND(C155&lt;&gt;"",F155&lt;=C155),"Pedir","Bien")))</f>
        <v/>
      </c>
    </row>
    <row r="156">
      <c r="A156" s="6" t="n"/>
      <c r="B156" s="6" t="n"/>
      <c r="C156" s="6" t="n"/>
      <c r="D156" s="8">
        <f>IF(A156="","",SUMIFS(Movimientos!$G$2:$G$501,Movimientos!$B$2:$B$501,A156))</f>
        <v/>
      </c>
      <c r="E156" s="8">
        <f>IF(A156="","",SUMIFS(Movimientos!$H$2:$H$501,Movimientos!$B$2:$B$501,A156))</f>
        <v/>
      </c>
      <c r="F156" s="8">
        <f>IF(A156="","",D156-E156)</f>
        <v/>
      </c>
      <c r="G156" s="9">
        <f>IF(A156="","",ROUND(SUMIFS(Movimientos!$I$2:$I$501,Movimientos!$B$2:$B$501,A156)-SUMIFS(Movimientos!$K$2:$K$501,Movimientos!$B$2:$B$501,A156),2))</f>
        <v/>
      </c>
      <c r="H156" s="10">
        <f>IF(OR(A156="",F156=""),"",IF(F156&gt;0,ROUND(G156/F156,4),""))</f>
        <v/>
      </c>
      <c r="I156" s="12">
        <f>IF(A156="","",IF(COUNTIF(Movimientos!$B$2:$B$501,A156)=0,"",_xlfn.MAXIFS(Movimientos!$A$2:$A$501,Movimientos!$B$2:$B$501,A156)))</f>
        <v/>
      </c>
      <c r="J156" s="8">
        <f>IF(A156="","",IF(F156&lt;=0,"Sin stock",IF(AND(C156&lt;&gt;"",F156&lt;=C156),"Pedir","Bien")))</f>
        <v/>
      </c>
    </row>
    <row r="157">
      <c r="A157" s="6" t="n"/>
      <c r="B157" s="6" t="n"/>
      <c r="C157" s="6" t="n"/>
      <c r="D157" s="8">
        <f>IF(A157="","",SUMIFS(Movimientos!$G$2:$G$501,Movimientos!$B$2:$B$501,A157))</f>
        <v/>
      </c>
      <c r="E157" s="8">
        <f>IF(A157="","",SUMIFS(Movimientos!$H$2:$H$501,Movimientos!$B$2:$B$501,A157))</f>
        <v/>
      </c>
      <c r="F157" s="8">
        <f>IF(A157="","",D157-E157)</f>
        <v/>
      </c>
      <c r="G157" s="9">
        <f>IF(A157="","",ROUND(SUMIFS(Movimientos!$I$2:$I$501,Movimientos!$B$2:$B$501,A157)-SUMIFS(Movimientos!$K$2:$K$501,Movimientos!$B$2:$B$501,A157),2))</f>
        <v/>
      </c>
      <c r="H157" s="10">
        <f>IF(OR(A157="",F157=""),"",IF(F157&gt;0,ROUND(G157/F157,4),""))</f>
        <v/>
      </c>
      <c r="I157" s="12">
        <f>IF(A157="","",IF(COUNTIF(Movimientos!$B$2:$B$501,A157)=0,"",_xlfn.MAXIFS(Movimientos!$A$2:$A$501,Movimientos!$B$2:$B$501,A157)))</f>
        <v/>
      </c>
      <c r="J157" s="8">
        <f>IF(A157="","",IF(F157&lt;=0,"Sin stock",IF(AND(C157&lt;&gt;"",F157&lt;=C157),"Pedir","Bien")))</f>
        <v/>
      </c>
    </row>
    <row r="158">
      <c r="A158" s="6" t="n"/>
      <c r="B158" s="6" t="n"/>
      <c r="C158" s="6" t="n"/>
      <c r="D158" s="8">
        <f>IF(A158="","",SUMIFS(Movimientos!$G$2:$G$501,Movimientos!$B$2:$B$501,A158))</f>
        <v/>
      </c>
      <c r="E158" s="8">
        <f>IF(A158="","",SUMIFS(Movimientos!$H$2:$H$501,Movimientos!$B$2:$B$501,A158))</f>
        <v/>
      </c>
      <c r="F158" s="8">
        <f>IF(A158="","",D158-E158)</f>
        <v/>
      </c>
      <c r="G158" s="9">
        <f>IF(A158="","",ROUND(SUMIFS(Movimientos!$I$2:$I$501,Movimientos!$B$2:$B$501,A158)-SUMIFS(Movimientos!$K$2:$K$501,Movimientos!$B$2:$B$501,A158),2))</f>
        <v/>
      </c>
      <c r="H158" s="10">
        <f>IF(OR(A158="",F158=""),"",IF(F158&gt;0,ROUND(G158/F158,4),""))</f>
        <v/>
      </c>
      <c r="I158" s="12">
        <f>IF(A158="","",IF(COUNTIF(Movimientos!$B$2:$B$501,A158)=0,"",_xlfn.MAXIFS(Movimientos!$A$2:$A$501,Movimientos!$B$2:$B$501,A158)))</f>
        <v/>
      </c>
      <c r="J158" s="8">
        <f>IF(A158="","",IF(F158&lt;=0,"Sin stock",IF(AND(C158&lt;&gt;"",F158&lt;=C158),"Pedir","Bien")))</f>
        <v/>
      </c>
    </row>
    <row r="159">
      <c r="A159" s="6" t="n"/>
      <c r="B159" s="6" t="n"/>
      <c r="C159" s="6" t="n"/>
      <c r="D159" s="8">
        <f>IF(A159="","",SUMIFS(Movimientos!$G$2:$G$501,Movimientos!$B$2:$B$501,A159))</f>
        <v/>
      </c>
      <c r="E159" s="8">
        <f>IF(A159="","",SUMIFS(Movimientos!$H$2:$H$501,Movimientos!$B$2:$B$501,A159))</f>
        <v/>
      </c>
      <c r="F159" s="8">
        <f>IF(A159="","",D159-E159)</f>
        <v/>
      </c>
      <c r="G159" s="9">
        <f>IF(A159="","",ROUND(SUMIFS(Movimientos!$I$2:$I$501,Movimientos!$B$2:$B$501,A159)-SUMIFS(Movimientos!$K$2:$K$501,Movimientos!$B$2:$B$501,A159),2))</f>
        <v/>
      </c>
      <c r="H159" s="10">
        <f>IF(OR(A159="",F159=""),"",IF(F159&gt;0,ROUND(G159/F159,4),""))</f>
        <v/>
      </c>
      <c r="I159" s="12">
        <f>IF(A159="","",IF(COUNTIF(Movimientos!$B$2:$B$501,A159)=0,"",_xlfn.MAXIFS(Movimientos!$A$2:$A$501,Movimientos!$B$2:$B$501,A159)))</f>
        <v/>
      </c>
      <c r="J159" s="8">
        <f>IF(A159="","",IF(F159&lt;=0,"Sin stock",IF(AND(C159&lt;&gt;"",F159&lt;=C159),"Pedir","Bien")))</f>
        <v/>
      </c>
    </row>
    <row r="160">
      <c r="A160" s="6" t="n"/>
      <c r="B160" s="6" t="n"/>
      <c r="C160" s="6" t="n"/>
      <c r="D160" s="8">
        <f>IF(A160="","",SUMIFS(Movimientos!$G$2:$G$501,Movimientos!$B$2:$B$501,A160))</f>
        <v/>
      </c>
      <c r="E160" s="8">
        <f>IF(A160="","",SUMIFS(Movimientos!$H$2:$H$501,Movimientos!$B$2:$B$501,A160))</f>
        <v/>
      </c>
      <c r="F160" s="8">
        <f>IF(A160="","",D160-E160)</f>
        <v/>
      </c>
      <c r="G160" s="9">
        <f>IF(A160="","",ROUND(SUMIFS(Movimientos!$I$2:$I$501,Movimientos!$B$2:$B$501,A160)-SUMIFS(Movimientos!$K$2:$K$501,Movimientos!$B$2:$B$501,A160),2))</f>
        <v/>
      </c>
      <c r="H160" s="10">
        <f>IF(OR(A160="",F160=""),"",IF(F160&gt;0,ROUND(G160/F160,4),""))</f>
        <v/>
      </c>
      <c r="I160" s="12">
        <f>IF(A160="","",IF(COUNTIF(Movimientos!$B$2:$B$501,A160)=0,"",_xlfn.MAXIFS(Movimientos!$A$2:$A$501,Movimientos!$B$2:$B$501,A160)))</f>
        <v/>
      </c>
      <c r="J160" s="8">
        <f>IF(A160="","",IF(F160&lt;=0,"Sin stock",IF(AND(C160&lt;&gt;"",F160&lt;=C160),"Pedir","Bien")))</f>
        <v/>
      </c>
    </row>
    <row r="161">
      <c r="A161" s="6" t="n"/>
      <c r="B161" s="6" t="n"/>
      <c r="C161" s="6" t="n"/>
      <c r="D161" s="8">
        <f>IF(A161="","",SUMIFS(Movimientos!$G$2:$G$501,Movimientos!$B$2:$B$501,A161))</f>
        <v/>
      </c>
      <c r="E161" s="8">
        <f>IF(A161="","",SUMIFS(Movimientos!$H$2:$H$501,Movimientos!$B$2:$B$501,A161))</f>
        <v/>
      </c>
      <c r="F161" s="8">
        <f>IF(A161="","",D161-E161)</f>
        <v/>
      </c>
      <c r="G161" s="9">
        <f>IF(A161="","",ROUND(SUMIFS(Movimientos!$I$2:$I$501,Movimientos!$B$2:$B$501,A161)-SUMIFS(Movimientos!$K$2:$K$501,Movimientos!$B$2:$B$501,A161),2))</f>
        <v/>
      </c>
      <c r="H161" s="10">
        <f>IF(OR(A161="",F161=""),"",IF(F161&gt;0,ROUND(G161/F161,4),""))</f>
        <v/>
      </c>
      <c r="I161" s="12">
        <f>IF(A161="","",IF(COUNTIF(Movimientos!$B$2:$B$501,A161)=0,"",_xlfn.MAXIFS(Movimientos!$A$2:$A$501,Movimientos!$B$2:$B$501,A161)))</f>
        <v/>
      </c>
      <c r="J161" s="8">
        <f>IF(A161="","",IF(F161&lt;=0,"Sin stock",IF(AND(C161&lt;&gt;"",F161&lt;=C161),"Pedir","Bien")))</f>
        <v/>
      </c>
    </row>
    <row r="162">
      <c r="A162" s="6" t="n"/>
      <c r="B162" s="6" t="n"/>
      <c r="C162" s="6" t="n"/>
      <c r="D162" s="8">
        <f>IF(A162="","",SUMIFS(Movimientos!$G$2:$G$501,Movimientos!$B$2:$B$501,A162))</f>
        <v/>
      </c>
      <c r="E162" s="8">
        <f>IF(A162="","",SUMIFS(Movimientos!$H$2:$H$501,Movimientos!$B$2:$B$501,A162))</f>
        <v/>
      </c>
      <c r="F162" s="8">
        <f>IF(A162="","",D162-E162)</f>
        <v/>
      </c>
      <c r="G162" s="9">
        <f>IF(A162="","",ROUND(SUMIFS(Movimientos!$I$2:$I$501,Movimientos!$B$2:$B$501,A162)-SUMIFS(Movimientos!$K$2:$K$501,Movimientos!$B$2:$B$501,A162),2))</f>
        <v/>
      </c>
      <c r="H162" s="10">
        <f>IF(OR(A162="",F162=""),"",IF(F162&gt;0,ROUND(G162/F162,4),""))</f>
        <v/>
      </c>
      <c r="I162" s="12">
        <f>IF(A162="","",IF(COUNTIF(Movimientos!$B$2:$B$501,A162)=0,"",_xlfn.MAXIFS(Movimientos!$A$2:$A$501,Movimientos!$B$2:$B$501,A162)))</f>
        <v/>
      </c>
      <c r="J162" s="8">
        <f>IF(A162="","",IF(F162&lt;=0,"Sin stock",IF(AND(C162&lt;&gt;"",F162&lt;=C162),"Pedir","Bien")))</f>
        <v/>
      </c>
    </row>
    <row r="163">
      <c r="A163" s="6" t="n"/>
      <c r="B163" s="6" t="n"/>
      <c r="C163" s="6" t="n"/>
      <c r="D163" s="8">
        <f>IF(A163="","",SUMIFS(Movimientos!$G$2:$G$501,Movimientos!$B$2:$B$501,A163))</f>
        <v/>
      </c>
      <c r="E163" s="8">
        <f>IF(A163="","",SUMIFS(Movimientos!$H$2:$H$501,Movimientos!$B$2:$B$501,A163))</f>
        <v/>
      </c>
      <c r="F163" s="8">
        <f>IF(A163="","",D163-E163)</f>
        <v/>
      </c>
      <c r="G163" s="9">
        <f>IF(A163="","",ROUND(SUMIFS(Movimientos!$I$2:$I$501,Movimientos!$B$2:$B$501,A163)-SUMIFS(Movimientos!$K$2:$K$501,Movimientos!$B$2:$B$501,A163),2))</f>
        <v/>
      </c>
      <c r="H163" s="10">
        <f>IF(OR(A163="",F163=""),"",IF(F163&gt;0,ROUND(G163/F163,4),""))</f>
        <v/>
      </c>
      <c r="I163" s="12">
        <f>IF(A163="","",IF(COUNTIF(Movimientos!$B$2:$B$501,A163)=0,"",_xlfn.MAXIFS(Movimientos!$A$2:$A$501,Movimientos!$B$2:$B$501,A163)))</f>
        <v/>
      </c>
      <c r="J163" s="8">
        <f>IF(A163="","",IF(F163&lt;=0,"Sin stock",IF(AND(C163&lt;&gt;"",F163&lt;=C163),"Pedir","Bien")))</f>
        <v/>
      </c>
    </row>
    <row r="164">
      <c r="A164" s="6" t="n"/>
      <c r="B164" s="6" t="n"/>
      <c r="C164" s="6" t="n"/>
      <c r="D164" s="8">
        <f>IF(A164="","",SUMIFS(Movimientos!$G$2:$G$501,Movimientos!$B$2:$B$501,A164))</f>
        <v/>
      </c>
      <c r="E164" s="8">
        <f>IF(A164="","",SUMIFS(Movimientos!$H$2:$H$501,Movimientos!$B$2:$B$501,A164))</f>
        <v/>
      </c>
      <c r="F164" s="8">
        <f>IF(A164="","",D164-E164)</f>
        <v/>
      </c>
      <c r="G164" s="9">
        <f>IF(A164="","",ROUND(SUMIFS(Movimientos!$I$2:$I$501,Movimientos!$B$2:$B$501,A164)-SUMIFS(Movimientos!$K$2:$K$501,Movimientos!$B$2:$B$501,A164),2))</f>
        <v/>
      </c>
      <c r="H164" s="10">
        <f>IF(OR(A164="",F164=""),"",IF(F164&gt;0,ROUND(G164/F164,4),""))</f>
        <v/>
      </c>
      <c r="I164" s="12">
        <f>IF(A164="","",IF(COUNTIF(Movimientos!$B$2:$B$501,A164)=0,"",_xlfn.MAXIFS(Movimientos!$A$2:$A$501,Movimientos!$B$2:$B$501,A164)))</f>
        <v/>
      </c>
      <c r="J164" s="8">
        <f>IF(A164="","",IF(F164&lt;=0,"Sin stock",IF(AND(C164&lt;&gt;"",F164&lt;=C164),"Pedir","Bien")))</f>
        <v/>
      </c>
    </row>
    <row r="165">
      <c r="A165" s="6" t="n"/>
      <c r="B165" s="6" t="n"/>
      <c r="C165" s="6" t="n"/>
      <c r="D165" s="8">
        <f>IF(A165="","",SUMIFS(Movimientos!$G$2:$G$501,Movimientos!$B$2:$B$501,A165))</f>
        <v/>
      </c>
      <c r="E165" s="8">
        <f>IF(A165="","",SUMIFS(Movimientos!$H$2:$H$501,Movimientos!$B$2:$B$501,A165))</f>
        <v/>
      </c>
      <c r="F165" s="8">
        <f>IF(A165="","",D165-E165)</f>
        <v/>
      </c>
      <c r="G165" s="9">
        <f>IF(A165="","",ROUND(SUMIFS(Movimientos!$I$2:$I$501,Movimientos!$B$2:$B$501,A165)-SUMIFS(Movimientos!$K$2:$K$501,Movimientos!$B$2:$B$501,A165),2))</f>
        <v/>
      </c>
      <c r="H165" s="10">
        <f>IF(OR(A165="",F165=""),"",IF(F165&gt;0,ROUND(G165/F165,4),""))</f>
        <v/>
      </c>
      <c r="I165" s="12">
        <f>IF(A165="","",IF(COUNTIF(Movimientos!$B$2:$B$501,A165)=0,"",_xlfn.MAXIFS(Movimientos!$A$2:$A$501,Movimientos!$B$2:$B$501,A165)))</f>
        <v/>
      </c>
      <c r="J165" s="8">
        <f>IF(A165="","",IF(F165&lt;=0,"Sin stock",IF(AND(C165&lt;&gt;"",F165&lt;=C165),"Pedir","Bien")))</f>
        <v/>
      </c>
    </row>
    <row r="166">
      <c r="A166" s="6" t="n"/>
      <c r="B166" s="6" t="n"/>
      <c r="C166" s="6" t="n"/>
      <c r="D166" s="8">
        <f>IF(A166="","",SUMIFS(Movimientos!$G$2:$G$501,Movimientos!$B$2:$B$501,A166))</f>
        <v/>
      </c>
      <c r="E166" s="8">
        <f>IF(A166="","",SUMIFS(Movimientos!$H$2:$H$501,Movimientos!$B$2:$B$501,A166))</f>
        <v/>
      </c>
      <c r="F166" s="8">
        <f>IF(A166="","",D166-E166)</f>
        <v/>
      </c>
      <c r="G166" s="9">
        <f>IF(A166="","",ROUND(SUMIFS(Movimientos!$I$2:$I$501,Movimientos!$B$2:$B$501,A166)-SUMIFS(Movimientos!$K$2:$K$501,Movimientos!$B$2:$B$501,A166),2))</f>
        <v/>
      </c>
      <c r="H166" s="10">
        <f>IF(OR(A166="",F166=""),"",IF(F166&gt;0,ROUND(G166/F166,4),""))</f>
        <v/>
      </c>
      <c r="I166" s="12">
        <f>IF(A166="","",IF(COUNTIF(Movimientos!$B$2:$B$501,A166)=0,"",_xlfn.MAXIFS(Movimientos!$A$2:$A$501,Movimientos!$B$2:$B$501,A166)))</f>
        <v/>
      </c>
      <c r="J166" s="8">
        <f>IF(A166="","",IF(F166&lt;=0,"Sin stock",IF(AND(C166&lt;&gt;"",F166&lt;=C166),"Pedir","Bien")))</f>
        <v/>
      </c>
    </row>
    <row r="167">
      <c r="A167" s="6" t="n"/>
      <c r="B167" s="6" t="n"/>
      <c r="C167" s="6" t="n"/>
      <c r="D167" s="8">
        <f>IF(A167="","",SUMIFS(Movimientos!$G$2:$G$501,Movimientos!$B$2:$B$501,A167))</f>
        <v/>
      </c>
      <c r="E167" s="8">
        <f>IF(A167="","",SUMIFS(Movimientos!$H$2:$H$501,Movimientos!$B$2:$B$501,A167))</f>
        <v/>
      </c>
      <c r="F167" s="8">
        <f>IF(A167="","",D167-E167)</f>
        <v/>
      </c>
      <c r="G167" s="9">
        <f>IF(A167="","",ROUND(SUMIFS(Movimientos!$I$2:$I$501,Movimientos!$B$2:$B$501,A167)-SUMIFS(Movimientos!$K$2:$K$501,Movimientos!$B$2:$B$501,A167),2))</f>
        <v/>
      </c>
      <c r="H167" s="10">
        <f>IF(OR(A167="",F167=""),"",IF(F167&gt;0,ROUND(G167/F167,4),""))</f>
        <v/>
      </c>
      <c r="I167" s="12">
        <f>IF(A167="","",IF(COUNTIF(Movimientos!$B$2:$B$501,A167)=0,"",_xlfn.MAXIFS(Movimientos!$A$2:$A$501,Movimientos!$B$2:$B$501,A167)))</f>
        <v/>
      </c>
      <c r="J167" s="8">
        <f>IF(A167="","",IF(F167&lt;=0,"Sin stock",IF(AND(C167&lt;&gt;"",F167&lt;=C167),"Pedir","Bien")))</f>
        <v/>
      </c>
    </row>
    <row r="168">
      <c r="A168" s="6" t="n"/>
      <c r="B168" s="6" t="n"/>
      <c r="C168" s="6" t="n"/>
      <c r="D168" s="8">
        <f>IF(A168="","",SUMIFS(Movimientos!$G$2:$G$501,Movimientos!$B$2:$B$501,A168))</f>
        <v/>
      </c>
      <c r="E168" s="8">
        <f>IF(A168="","",SUMIFS(Movimientos!$H$2:$H$501,Movimientos!$B$2:$B$501,A168))</f>
        <v/>
      </c>
      <c r="F168" s="8">
        <f>IF(A168="","",D168-E168)</f>
        <v/>
      </c>
      <c r="G168" s="9">
        <f>IF(A168="","",ROUND(SUMIFS(Movimientos!$I$2:$I$501,Movimientos!$B$2:$B$501,A168)-SUMIFS(Movimientos!$K$2:$K$501,Movimientos!$B$2:$B$501,A168),2))</f>
        <v/>
      </c>
      <c r="H168" s="10">
        <f>IF(OR(A168="",F168=""),"",IF(F168&gt;0,ROUND(G168/F168,4),""))</f>
        <v/>
      </c>
      <c r="I168" s="12">
        <f>IF(A168="","",IF(COUNTIF(Movimientos!$B$2:$B$501,A168)=0,"",_xlfn.MAXIFS(Movimientos!$A$2:$A$501,Movimientos!$B$2:$B$501,A168)))</f>
        <v/>
      </c>
      <c r="J168" s="8">
        <f>IF(A168="","",IF(F168&lt;=0,"Sin stock",IF(AND(C168&lt;&gt;"",F168&lt;=C168),"Pedir","Bien")))</f>
        <v/>
      </c>
    </row>
    <row r="169">
      <c r="A169" s="6" t="n"/>
      <c r="B169" s="6" t="n"/>
      <c r="C169" s="6" t="n"/>
      <c r="D169" s="8">
        <f>IF(A169="","",SUMIFS(Movimientos!$G$2:$G$501,Movimientos!$B$2:$B$501,A169))</f>
        <v/>
      </c>
      <c r="E169" s="8">
        <f>IF(A169="","",SUMIFS(Movimientos!$H$2:$H$501,Movimientos!$B$2:$B$501,A169))</f>
        <v/>
      </c>
      <c r="F169" s="8">
        <f>IF(A169="","",D169-E169)</f>
        <v/>
      </c>
      <c r="G169" s="9">
        <f>IF(A169="","",ROUND(SUMIFS(Movimientos!$I$2:$I$501,Movimientos!$B$2:$B$501,A169)-SUMIFS(Movimientos!$K$2:$K$501,Movimientos!$B$2:$B$501,A169),2))</f>
        <v/>
      </c>
      <c r="H169" s="10">
        <f>IF(OR(A169="",F169=""),"",IF(F169&gt;0,ROUND(G169/F169,4),""))</f>
        <v/>
      </c>
      <c r="I169" s="12">
        <f>IF(A169="","",IF(COUNTIF(Movimientos!$B$2:$B$501,A169)=0,"",_xlfn.MAXIFS(Movimientos!$A$2:$A$501,Movimientos!$B$2:$B$501,A169)))</f>
        <v/>
      </c>
      <c r="J169" s="8">
        <f>IF(A169="","",IF(F169&lt;=0,"Sin stock",IF(AND(C169&lt;&gt;"",F169&lt;=C169),"Pedir","Bien")))</f>
        <v/>
      </c>
    </row>
    <row r="170">
      <c r="A170" s="6" t="n"/>
      <c r="B170" s="6" t="n"/>
      <c r="C170" s="6" t="n"/>
      <c r="D170" s="8">
        <f>IF(A170="","",SUMIFS(Movimientos!$G$2:$G$501,Movimientos!$B$2:$B$501,A170))</f>
        <v/>
      </c>
      <c r="E170" s="8">
        <f>IF(A170="","",SUMIFS(Movimientos!$H$2:$H$501,Movimientos!$B$2:$B$501,A170))</f>
        <v/>
      </c>
      <c r="F170" s="8">
        <f>IF(A170="","",D170-E170)</f>
        <v/>
      </c>
      <c r="G170" s="9">
        <f>IF(A170="","",ROUND(SUMIFS(Movimientos!$I$2:$I$501,Movimientos!$B$2:$B$501,A170)-SUMIFS(Movimientos!$K$2:$K$501,Movimientos!$B$2:$B$501,A170),2))</f>
        <v/>
      </c>
      <c r="H170" s="10">
        <f>IF(OR(A170="",F170=""),"",IF(F170&gt;0,ROUND(G170/F170,4),""))</f>
        <v/>
      </c>
      <c r="I170" s="12">
        <f>IF(A170="","",IF(COUNTIF(Movimientos!$B$2:$B$501,A170)=0,"",_xlfn.MAXIFS(Movimientos!$A$2:$A$501,Movimientos!$B$2:$B$501,A170)))</f>
        <v/>
      </c>
      <c r="J170" s="8">
        <f>IF(A170="","",IF(F170&lt;=0,"Sin stock",IF(AND(C170&lt;&gt;"",F170&lt;=C170),"Pedir","Bien")))</f>
        <v/>
      </c>
    </row>
    <row r="171">
      <c r="A171" s="6" t="n"/>
      <c r="B171" s="6" t="n"/>
      <c r="C171" s="6" t="n"/>
      <c r="D171" s="8">
        <f>IF(A171="","",SUMIFS(Movimientos!$G$2:$G$501,Movimientos!$B$2:$B$501,A171))</f>
        <v/>
      </c>
      <c r="E171" s="8">
        <f>IF(A171="","",SUMIFS(Movimientos!$H$2:$H$501,Movimientos!$B$2:$B$501,A171))</f>
        <v/>
      </c>
      <c r="F171" s="8">
        <f>IF(A171="","",D171-E171)</f>
        <v/>
      </c>
      <c r="G171" s="9">
        <f>IF(A171="","",ROUND(SUMIFS(Movimientos!$I$2:$I$501,Movimientos!$B$2:$B$501,A171)-SUMIFS(Movimientos!$K$2:$K$501,Movimientos!$B$2:$B$501,A171),2))</f>
        <v/>
      </c>
      <c r="H171" s="10">
        <f>IF(OR(A171="",F171=""),"",IF(F171&gt;0,ROUND(G171/F171,4),""))</f>
        <v/>
      </c>
      <c r="I171" s="12">
        <f>IF(A171="","",IF(COUNTIF(Movimientos!$B$2:$B$501,A171)=0,"",_xlfn.MAXIFS(Movimientos!$A$2:$A$501,Movimientos!$B$2:$B$501,A171)))</f>
        <v/>
      </c>
      <c r="J171" s="8">
        <f>IF(A171="","",IF(F171&lt;=0,"Sin stock",IF(AND(C171&lt;&gt;"",F171&lt;=C171),"Pedir","Bien")))</f>
        <v/>
      </c>
    </row>
    <row r="172">
      <c r="A172" s="6" t="n"/>
      <c r="B172" s="6" t="n"/>
      <c r="C172" s="6" t="n"/>
      <c r="D172" s="8">
        <f>IF(A172="","",SUMIFS(Movimientos!$G$2:$G$501,Movimientos!$B$2:$B$501,A172))</f>
        <v/>
      </c>
      <c r="E172" s="8">
        <f>IF(A172="","",SUMIFS(Movimientos!$H$2:$H$501,Movimientos!$B$2:$B$501,A172))</f>
        <v/>
      </c>
      <c r="F172" s="8">
        <f>IF(A172="","",D172-E172)</f>
        <v/>
      </c>
      <c r="G172" s="9">
        <f>IF(A172="","",ROUND(SUMIFS(Movimientos!$I$2:$I$501,Movimientos!$B$2:$B$501,A172)-SUMIFS(Movimientos!$K$2:$K$501,Movimientos!$B$2:$B$501,A172),2))</f>
        <v/>
      </c>
      <c r="H172" s="10">
        <f>IF(OR(A172="",F172=""),"",IF(F172&gt;0,ROUND(G172/F172,4),""))</f>
        <v/>
      </c>
      <c r="I172" s="12">
        <f>IF(A172="","",IF(COUNTIF(Movimientos!$B$2:$B$501,A172)=0,"",_xlfn.MAXIFS(Movimientos!$A$2:$A$501,Movimientos!$B$2:$B$501,A172)))</f>
        <v/>
      </c>
      <c r="J172" s="8">
        <f>IF(A172="","",IF(F172&lt;=0,"Sin stock",IF(AND(C172&lt;&gt;"",F172&lt;=C172),"Pedir","Bien")))</f>
        <v/>
      </c>
    </row>
    <row r="173">
      <c r="A173" s="6" t="n"/>
      <c r="B173" s="6" t="n"/>
      <c r="C173" s="6" t="n"/>
      <c r="D173" s="8">
        <f>IF(A173="","",SUMIFS(Movimientos!$G$2:$G$501,Movimientos!$B$2:$B$501,A173))</f>
        <v/>
      </c>
      <c r="E173" s="8">
        <f>IF(A173="","",SUMIFS(Movimientos!$H$2:$H$501,Movimientos!$B$2:$B$501,A173))</f>
        <v/>
      </c>
      <c r="F173" s="8">
        <f>IF(A173="","",D173-E173)</f>
        <v/>
      </c>
      <c r="G173" s="9">
        <f>IF(A173="","",ROUND(SUMIFS(Movimientos!$I$2:$I$501,Movimientos!$B$2:$B$501,A173)-SUMIFS(Movimientos!$K$2:$K$501,Movimientos!$B$2:$B$501,A173),2))</f>
        <v/>
      </c>
      <c r="H173" s="10">
        <f>IF(OR(A173="",F173=""),"",IF(F173&gt;0,ROUND(G173/F173,4),""))</f>
        <v/>
      </c>
      <c r="I173" s="12">
        <f>IF(A173="","",IF(COUNTIF(Movimientos!$B$2:$B$501,A173)=0,"",_xlfn.MAXIFS(Movimientos!$A$2:$A$501,Movimientos!$B$2:$B$501,A173)))</f>
        <v/>
      </c>
      <c r="J173" s="8">
        <f>IF(A173="","",IF(F173&lt;=0,"Sin stock",IF(AND(C173&lt;&gt;"",F173&lt;=C173),"Pedir","Bien")))</f>
        <v/>
      </c>
    </row>
    <row r="174">
      <c r="A174" s="6" t="n"/>
      <c r="B174" s="6" t="n"/>
      <c r="C174" s="6" t="n"/>
      <c r="D174" s="8">
        <f>IF(A174="","",SUMIFS(Movimientos!$G$2:$G$501,Movimientos!$B$2:$B$501,A174))</f>
        <v/>
      </c>
      <c r="E174" s="8">
        <f>IF(A174="","",SUMIFS(Movimientos!$H$2:$H$501,Movimientos!$B$2:$B$501,A174))</f>
        <v/>
      </c>
      <c r="F174" s="8">
        <f>IF(A174="","",D174-E174)</f>
        <v/>
      </c>
      <c r="G174" s="9">
        <f>IF(A174="","",ROUND(SUMIFS(Movimientos!$I$2:$I$501,Movimientos!$B$2:$B$501,A174)-SUMIFS(Movimientos!$K$2:$K$501,Movimientos!$B$2:$B$501,A174),2))</f>
        <v/>
      </c>
      <c r="H174" s="10">
        <f>IF(OR(A174="",F174=""),"",IF(F174&gt;0,ROUND(G174/F174,4),""))</f>
        <v/>
      </c>
      <c r="I174" s="12">
        <f>IF(A174="","",IF(COUNTIF(Movimientos!$B$2:$B$501,A174)=0,"",_xlfn.MAXIFS(Movimientos!$A$2:$A$501,Movimientos!$B$2:$B$501,A174)))</f>
        <v/>
      </c>
      <c r="J174" s="8">
        <f>IF(A174="","",IF(F174&lt;=0,"Sin stock",IF(AND(C174&lt;&gt;"",F174&lt;=C174),"Pedir","Bien")))</f>
        <v/>
      </c>
    </row>
    <row r="175">
      <c r="A175" s="6" t="n"/>
      <c r="B175" s="6" t="n"/>
      <c r="C175" s="6" t="n"/>
      <c r="D175" s="8">
        <f>IF(A175="","",SUMIFS(Movimientos!$G$2:$G$501,Movimientos!$B$2:$B$501,A175))</f>
        <v/>
      </c>
      <c r="E175" s="8">
        <f>IF(A175="","",SUMIFS(Movimientos!$H$2:$H$501,Movimientos!$B$2:$B$501,A175))</f>
        <v/>
      </c>
      <c r="F175" s="8">
        <f>IF(A175="","",D175-E175)</f>
        <v/>
      </c>
      <c r="G175" s="9">
        <f>IF(A175="","",ROUND(SUMIFS(Movimientos!$I$2:$I$501,Movimientos!$B$2:$B$501,A175)-SUMIFS(Movimientos!$K$2:$K$501,Movimientos!$B$2:$B$501,A175),2))</f>
        <v/>
      </c>
      <c r="H175" s="10">
        <f>IF(OR(A175="",F175=""),"",IF(F175&gt;0,ROUND(G175/F175,4),""))</f>
        <v/>
      </c>
      <c r="I175" s="12">
        <f>IF(A175="","",IF(COUNTIF(Movimientos!$B$2:$B$501,A175)=0,"",_xlfn.MAXIFS(Movimientos!$A$2:$A$501,Movimientos!$B$2:$B$501,A175)))</f>
        <v/>
      </c>
      <c r="J175" s="8">
        <f>IF(A175="","",IF(F175&lt;=0,"Sin stock",IF(AND(C175&lt;&gt;"",F175&lt;=C175),"Pedir","Bien")))</f>
        <v/>
      </c>
    </row>
    <row r="176">
      <c r="A176" s="6" t="n"/>
      <c r="B176" s="6" t="n"/>
      <c r="C176" s="6" t="n"/>
      <c r="D176" s="8">
        <f>IF(A176="","",SUMIFS(Movimientos!$G$2:$G$501,Movimientos!$B$2:$B$501,A176))</f>
        <v/>
      </c>
      <c r="E176" s="8">
        <f>IF(A176="","",SUMIFS(Movimientos!$H$2:$H$501,Movimientos!$B$2:$B$501,A176))</f>
        <v/>
      </c>
      <c r="F176" s="8">
        <f>IF(A176="","",D176-E176)</f>
        <v/>
      </c>
      <c r="G176" s="9">
        <f>IF(A176="","",ROUND(SUMIFS(Movimientos!$I$2:$I$501,Movimientos!$B$2:$B$501,A176)-SUMIFS(Movimientos!$K$2:$K$501,Movimientos!$B$2:$B$501,A176),2))</f>
        <v/>
      </c>
      <c r="H176" s="10">
        <f>IF(OR(A176="",F176=""),"",IF(F176&gt;0,ROUND(G176/F176,4),""))</f>
        <v/>
      </c>
      <c r="I176" s="12">
        <f>IF(A176="","",IF(COUNTIF(Movimientos!$B$2:$B$501,A176)=0,"",_xlfn.MAXIFS(Movimientos!$A$2:$A$501,Movimientos!$B$2:$B$501,A176)))</f>
        <v/>
      </c>
      <c r="J176" s="8">
        <f>IF(A176="","",IF(F176&lt;=0,"Sin stock",IF(AND(C176&lt;&gt;"",F176&lt;=C176),"Pedir","Bien")))</f>
        <v/>
      </c>
    </row>
    <row r="177">
      <c r="A177" s="6" t="n"/>
      <c r="B177" s="6" t="n"/>
      <c r="C177" s="6" t="n"/>
      <c r="D177" s="8">
        <f>IF(A177="","",SUMIFS(Movimientos!$G$2:$G$501,Movimientos!$B$2:$B$501,A177))</f>
        <v/>
      </c>
      <c r="E177" s="8">
        <f>IF(A177="","",SUMIFS(Movimientos!$H$2:$H$501,Movimientos!$B$2:$B$501,A177))</f>
        <v/>
      </c>
      <c r="F177" s="8">
        <f>IF(A177="","",D177-E177)</f>
        <v/>
      </c>
      <c r="G177" s="9">
        <f>IF(A177="","",ROUND(SUMIFS(Movimientos!$I$2:$I$501,Movimientos!$B$2:$B$501,A177)-SUMIFS(Movimientos!$K$2:$K$501,Movimientos!$B$2:$B$501,A177),2))</f>
        <v/>
      </c>
      <c r="H177" s="10">
        <f>IF(OR(A177="",F177=""),"",IF(F177&gt;0,ROUND(G177/F177,4),""))</f>
        <v/>
      </c>
      <c r="I177" s="12">
        <f>IF(A177="","",IF(COUNTIF(Movimientos!$B$2:$B$501,A177)=0,"",_xlfn.MAXIFS(Movimientos!$A$2:$A$501,Movimientos!$B$2:$B$501,A177)))</f>
        <v/>
      </c>
      <c r="J177" s="8">
        <f>IF(A177="","",IF(F177&lt;=0,"Sin stock",IF(AND(C177&lt;&gt;"",F177&lt;=C177),"Pedir","Bien")))</f>
        <v/>
      </c>
    </row>
    <row r="178">
      <c r="A178" s="6" t="n"/>
      <c r="B178" s="6" t="n"/>
      <c r="C178" s="6" t="n"/>
      <c r="D178" s="8">
        <f>IF(A178="","",SUMIFS(Movimientos!$G$2:$G$501,Movimientos!$B$2:$B$501,A178))</f>
        <v/>
      </c>
      <c r="E178" s="8">
        <f>IF(A178="","",SUMIFS(Movimientos!$H$2:$H$501,Movimientos!$B$2:$B$501,A178))</f>
        <v/>
      </c>
      <c r="F178" s="8">
        <f>IF(A178="","",D178-E178)</f>
        <v/>
      </c>
      <c r="G178" s="9">
        <f>IF(A178="","",ROUND(SUMIFS(Movimientos!$I$2:$I$501,Movimientos!$B$2:$B$501,A178)-SUMIFS(Movimientos!$K$2:$K$501,Movimientos!$B$2:$B$501,A178),2))</f>
        <v/>
      </c>
      <c r="H178" s="10">
        <f>IF(OR(A178="",F178=""),"",IF(F178&gt;0,ROUND(G178/F178,4),""))</f>
        <v/>
      </c>
      <c r="I178" s="12">
        <f>IF(A178="","",IF(COUNTIF(Movimientos!$B$2:$B$501,A178)=0,"",_xlfn.MAXIFS(Movimientos!$A$2:$A$501,Movimientos!$B$2:$B$501,A178)))</f>
        <v/>
      </c>
      <c r="J178" s="8">
        <f>IF(A178="","",IF(F178&lt;=0,"Sin stock",IF(AND(C178&lt;&gt;"",F178&lt;=C178),"Pedir","Bien")))</f>
        <v/>
      </c>
    </row>
    <row r="179">
      <c r="A179" s="6" t="n"/>
      <c r="B179" s="6" t="n"/>
      <c r="C179" s="6" t="n"/>
      <c r="D179" s="8">
        <f>IF(A179="","",SUMIFS(Movimientos!$G$2:$G$501,Movimientos!$B$2:$B$501,A179))</f>
        <v/>
      </c>
      <c r="E179" s="8">
        <f>IF(A179="","",SUMIFS(Movimientos!$H$2:$H$501,Movimientos!$B$2:$B$501,A179))</f>
        <v/>
      </c>
      <c r="F179" s="8">
        <f>IF(A179="","",D179-E179)</f>
        <v/>
      </c>
      <c r="G179" s="9">
        <f>IF(A179="","",ROUND(SUMIFS(Movimientos!$I$2:$I$501,Movimientos!$B$2:$B$501,A179)-SUMIFS(Movimientos!$K$2:$K$501,Movimientos!$B$2:$B$501,A179),2))</f>
        <v/>
      </c>
      <c r="H179" s="10">
        <f>IF(OR(A179="",F179=""),"",IF(F179&gt;0,ROUND(G179/F179,4),""))</f>
        <v/>
      </c>
      <c r="I179" s="12">
        <f>IF(A179="","",IF(COUNTIF(Movimientos!$B$2:$B$501,A179)=0,"",_xlfn.MAXIFS(Movimientos!$A$2:$A$501,Movimientos!$B$2:$B$501,A179)))</f>
        <v/>
      </c>
      <c r="J179" s="8">
        <f>IF(A179="","",IF(F179&lt;=0,"Sin stock",IF(AND(C179&lt;&gt;"",F179&lt;=C179),"Pedir","Bien")))</f>
        <v/>
      </c>
    </row>
    <row r="180">
      <c r="A180" s="6" t="n"/>
      <c r="B180" s="6" t="n"/>
      <c r="C180" s="6" t="n"/>
      <c r="D180" s="8">
        <f>IF(A180="","",SUMIFS(Movimientos!$G$2:$G$501,Movimientos!$B$2:$B$501,A180))</f>
        <v/>
      </c>
      <c r="E180" s="8">
        <f>IF(A180="","",SUMIFS(Movimientos!$H$2:$H$501,Movimientos!$B$2:$B$501,A180))</f>
        <v/>
      </c>
      <c r="F180" s="8">
        <f>IF(A180="","",D180-E180)</f>
        <v/>
      </c>
      <c r="G180" s="9">
        <f>IF(A180="","",ROUND(SUMIFS(Movimientos!$I$2:$I$501,Movimientos!$B$2:$B$501,A180)-SUMIFS(Movimientos!$K$2:$K$501,Movimientos!$B$2:$B$501,A180),2))</f>
        <v/>
      </c>
      <c r="H180" s="10">
        <f>IF(OR(A180="",F180=""),"",IF(F180&gt;0,ROUND(G180/F180,4),""))</f>
        <v/>
      </c>
      <c r="I180" s="12">
        <f>IF(A180="","",IF(COUNTIF(Movimientos!$B$2:$B$501,A180)=0,"",_xlfn.MAXIFS(Movimientos!$A$2:$A$501,Movimientos!$B$2:$B$501,A180)))</f>
        <v/>
      </c>
      <c r="J180" s="8">
        <f>IF(A180="","",IF(F180&lt;=0,"Sin stock",IF(AND(C180&lt;&gt;"",F180&lt;=C180),"Pedir","Bien")))</f>
        <v/>
      </c>
    </row>
    <row r="181">
      <c r="A181" s="6" t="n"/>
      <c r="B181" s="6" t="n"/>
      <c r="C181" s="6" t="n"/>
      <c r="D181" s="8">
        <f>IF(A181="","",SUMIFS(Movimientos!$G$2:$G$501,Movimientos!$B$2:$B$501,A181))</f>
        <v/>
      </c>
      <c r="E181" s="8">
        <f>IF(A181="","",SUMIFS(Movimientos!$H$2:$H$501,Movimientos!$B$2:$B$501,A181))</f>
        <v/>
      </c>
      <c r="F181" s="8">
        <f>IF(A181="","",D181-E181)</f>
        <v/>
      </c>
      <c r="G181" s="9">
        <f>IF(A181="","",ROUND(SUMIFS(Movimientos!$I$2:$I$501,Movimientos!$B$2:$B$501,A181)-SUMIFS(Movimientos!$K$2:$K$501,Movimientos!$B$2:$B$501,A181),2))</f>
        <v/>
      </c>
      <c r="H181" s="10">
        <f>IF(OR(A181="",F181=""),"",IF(F181&gt;0,ROUND(G181/F181,4),""))</f>
        <v/>
      </c>
      <c r="I181" s="12">
        <f>IF(A181="","",IF(COUNTIF(Movimientos!$B$2:$B$501,A181)=0,"",_xlfn.MAXIFS(Movimientos!$A$2:$A$501,Movimientos!$B$2:$B$501,A181)))</f>
        <v/>
      </c>
      <c r="J181" s="8">
        <f>IF(A181="","",IF(F181&lt;=0,"Sin stock",IF(AND(C181&lt;&gt;"",F181&lt;=C181),"Pedir","Bien")))</f>
        <v/>
      </c>
    </row>
    <row r="182">
      <c r="A182" s="6" t="n"/>
      <c r="B182" s="6" t="n"/>
      <c r="C182" s="6" t="n"/>
      <c r="D182" s="8">
        <f>IF(A182="","",SUMIFS(Movimientos!$G$2:$G$501,Movimientos!$B$2:$B$501,A182))</f>
        <v/>
      </c>
      <c r="E182" s="8">
        <f>IF(A182="","",SUMIFS(Movimientos!$H$2:$H$501,Movimientos!$B$2:$B$501,A182))</f>
        <v/>
      </c>
      <c r="F182" s="8">
        <f>IF(A182="","",D182-E182)</f>
        <v/>
      </c>
      <c r="G182" s="9">
        <f>IF(A182="","",ROUND(SUMIFS(Movimientos!$I$2:$I$501,Movimientos!$B$2:$B$501,A182)-SUMIFS(Movimientos!$K$2:$K$501,Movimientos!$B$2:$B$501,A182),2))</f>
        <v/>
      </c>
      <c r="H182" s="10">
        <f>IF(OR(A182="",F182=""),"",IF(F182&gt;0,ROUND(G182/F182,4),""))</f>
        <v/>
      </c>
      <c r="I182" s="12">
        <f>IF(A182="","",IF(COUNTIF(Movimientos!$B$2:$B$501,A182)=0,"",_xlfn.MAXIFS(Movimientos!$A$2:$A$501,Movimientos!$B$2:$B$501,A182)))</f>
        <v/>
      </c>
      <c r="J182" s="8">
        <f>IF(A182="","",IF(F182&lt;=0,"Sin stock",IF(AND(C182&lt;&gt;"",F182&lt;=C182),"Pedir","Bien")))</f>
        <v/>
      </c>
    </row>
    <row r="183">
      <c r="A183" s="6" t="n"/>
      <c r="B183" s="6" t="n"/>
      <c r="C183" s="6" t="n"/>
      <c r="D183" s="8">
        <f>IF(A183="","",SUMIFS(Movimientos!$G$2:$G$501,Movimientos!$B$2:$B$501,A183))</f>
        <v/>
      </c>
      <c r="E183" s="8">
        <f>IF(A183="","",SUMIFS(Movimientos!$H$2:$H$501,Movimientos!$B$2:$B$501,A183))</f>
        <v/>
      </c>
      <c r="F183" s="8">
        <f>IF(A183="","",D183-E183)</f>
        <v/>
      </c>
      <c r="G183" s="9">
        <f>IF(A183="","",ROUND(SUMIFS(Movimientos!$I$2:$I$501,Movimientos!$B$2:$B$501,A183)-SUMIFS(Movimientos!$K$2:$K$501,Movimientos!$B$2:$B$501,A183),2))</f>
        <v/>
      </c>
      <c r="H183" s="10">
        <f>IF(OR(A183="",F183=""),"",IF(F183&gt;0,ROUND(G183/F183,4),""))</f>
        <v/>
      </c>
      <c r="I183" s="12">
        <f>IF(A183="","",IF(COUNTIF(Movimientos!$B$2:$B$501,A183)=0,"",_xlfn.MAXIFS(Movimientos!$A$2:$A$501,Movimientos!$B$2:$B$501,A183)))</f>
        <v/>
      </c>
      <c r="J183" s="8">
        <f>IF(A183="","",IF(F183&lt;=0,"Sin stock",IF(AND(C183&lt;&gt;"",F183&lt;=C183),"Pedir","Bien")))</f>
        <v/>
      </c>
    </row>
    <row r="184">
      <c r="A184" s="6" t="n"/>
      <c r="B184" s="6" t="n"/>
      <c r="C184" s="6" t="n"/>
      <c r="D184" s="8">
        <f>IF(A184="","",SUMIFS(Movimientos!$G$2:$G$501,Movimientos!$B$2:$B$501,A184))</f>
        <v/>
      </c>
      <c r="E184" s="8">
        <f>IF(A184="","",SUMIFS(Movimientos!$H$2:$H$501,Movimientos!$B$2:$B$501,A184))</f>
        <v/>
      </c>
      <c r="F184" s="8">
        <f>IF(A184="","",D184-E184)</f>
        <v/>
      </c>
      <c r="G184" s="9">
        <f>IF(A184="","",ROUND(SUMIFS(Movimientos!$I$2:$I$501,Movimientos!$B$2:$B$501,A184)-SUMIFS(Movimientos!$K$2:$K$501,Movimientos!$B$2:$B$501,A184),2))</f>
        <v/>
      </c>
      <c r="H184" s="10">
        <f>IF(OR(A184="",F184=""),"",IF(F184&gt;0,ROUND(G184/F184,4),""))</f>
        <v/>
      </c>
      <c r="I184" s="12">
        <f>IF(A184="","",IF(COUNTIF(Movimientos!$B$2:$B$501,A184)=0,"",_xlfn.MAXIFS(Movimientos!$A$2:$A$501,Movimientos!$B$2:$B$501,A184)))</f>
        <v/>
      </c>
      <c r="J184" s="8">
        <f>IF(A184="","",IF(F184&lt;=0,"Sin stock",IF(AND(C184&lt;&gt;"",F184&lt;=C184),"Pedir","Bien")))</f>
        <v/>
      </c>
    </row>
    <row r="185">
      <c r="A185" s="6" t="n"/>
      <c r="B185" s="6" t="n"/>
      <c r="C185" s="6" t="n"/>
      <c r="D185" s="8">
        <f>IF(A185="","",SUMIFS(Movimientos!$G$2:$G$501,Movimientos!$B$2:$B$501,A185))</f>
        <v/>
      </c>
      <c r="E185" s="8">
        <f>IF(A185="","",SUMIFS(Movimientos!$H$2:$H$501,Movimientos!$B$2:$B$501,A185))</f>
        <v/>
      </c>
      <c r="F185" s="8">
        <f>IF(A185="","",D185-E185)</f>
        <v/>
      </c>
      <c r="G185" s="9">
        <f>IF(A185="","",ROUND(SUMIFS(Movimientos!$I$2:$I$501,Movimientos!$B$2:$B$501,A185)-SUMIFS(Movimientos!$K$2:$K$501,Movimientos!$B$2:$B$501,A185),2))</f>
        <v/>
      </c>
      <c r="H185" s="10">
        <f>IF(OR(A185="",F185=""),"",IF(F185&gt;0,ROUND(G185/F185,4),""))</f>
        <v/>
      </c>
      <c r="I185" s="12">
        <f>IF(A185="","",IF(COUNTIF(Movimientos!$B$2:$B$501,A185)=0,"",_xlfn.MAXIFS(Movimientos!$A$2:$A$501,Movimientos!$B$2:$B$501,A185)))</f>
        <v/>
      </c>
      <c r="J185" s="8">
        <f>IF(A185="","",IF(F185&lt;=0,"Sin stock",IF(AND(C185&lt;&gt;"",F185&lt;=C185),"Pedir","Bien")))</f>
        <v/>
      </c>
    </row>
    <row r="186">
      <c r="A186" s="6" t="n"/>
      <c r="B186" s="6" t="n"/>
      <c r="C186" s="6" t="n"/>
      <c r="D186" s="8">
        <f>IF(A186="","",SUMIFS(Movimientos!$G$2:$G$501,Movimientos!$B$2:$B$501,A186))</f>
        <v/>
      </c>
      <c r="E186" s="8">
        <f>IF(A186="","",SUMIFS(Movimientos!$H$2:$H$501,Movimientos!$B$2:$B$501,A186))</f>
        <v/>
      </c>
      <c r="F186" s="8">
        <f>IF(A186="","",D186-E186)</f>
        <v/>
      </c>
      <c r="G186" s="9">
        <f>IF(A186="","",ROUND(SUMIFS(Movimientos!$I$2:$I$501,Movimientos!$B$2:$B$501,A186)-SUMIFS(Movimientos!$K$2:$K$501,Movimientos!$B$2:$B$501,A186),2))</f>
        <v/>
      </c>
      <c r="H186" s="10">
        <f>IF(OR(A186="",F186=""),"",IF(F186&gt;0,ROUND(G186/F186,4),""))</f>
        <v/>
      </c>
      <c r="I186" s="12">
        <f>IF(A186="","",IF(COUNTIF(Movimientos!$B$2:$B$501,A186)=0,"",_xlfn.MAXIFS(Movimientos!$A$2:$A$501,Movimientos!$B$2:$B$501,A186)))</f>
        <v/>
      </c>
      <c r="J186" s="8">
        <f>IF(A186="","",IF(F186&lt;=0,"Sin stock",IF(AND(C186&lt;&gt;"",F186&lt;=C186),"Pedir","Bien")))</f>
        <v/>
      </c>
    </row>
    <row r="187">
      <c r="A187" s="6" t="n"/>
      <c r="B187" s="6" t="n"/>
      <c r="C187" s="6" t="n"/>
      <c r="D187" s="8">
        <f>IF(A187="","",SUMIFS(Movimientos!$G$2:$G$501,Movimientos!$B$2:$B$501,A187))</f>
        <v/>
      </c>
      <c r="E187" s="8">
        <f>IF(A187="","",SUMIFS(Movimientos!$H$2:$H$501,Movimientos!$B$2:$B$501,A187))</f>
        <v/>
      </c>
      <c r="F187" s="8">
        <f>IF(A187="","",D187-E187)</f>
        <v/>
      </c>
      <c r="G187" s="9">
        <f>IF(A187="","",ROUND(SUMIFS(Movimientos!$I$2:$I$501,Movimientos!$B$2:$B$501,A187)-SUMIFS(Movimientos!$K$2:$K$501,Movimientos!$B$2:$B$501,A187),2))</f>
        <v/>
      </c>
      <c r="H187" s="10">
        <f>IF(OR(A187="",F187=""),"",IF(F187&gt;0,ROUND(G187/F187,4),""))</f>
        <v/>
      </c>
      <c r="I187" s="12">
        <f>IF(A187="","",IF(COUNTIF(Movimientos!$B$2:$B$501,A187)=0,"",_xlfn.MAXIFS(Movimientos!$A$2:$A$501,Movimientos!$B$2:$B$501,A187)))</f>
        <v/>
      </c>
      <c r="J187" s="8">
        <f>IF(A187="","",IF(F187&lt;=0,"Sin stock",IF(AND(C187&lt;&gt;"",F187&lt;=C187),"Pedir","Bien")))</f>
        <v/>
      </c>
    </row>
    <row r="188">
      <c r="A188" s="6" t="n"/>
      <c r="B188" s="6" t="n"/>
      <c r="C188" s="6" t="n"/>
      <c r="D188" s="8">
        <f>IF(A188="","",SUMIFS(Movimientos!$G$2:$G$501,Movimientos!$B$2:$B$501,A188))</f>
        <v/>
      </c>
      <c r="E188" s="8">
        <f>IF(A188="","",SUMIFS(Movimientos!$H$2:$H$501,Movimientos!$B$2:$B$501,A188))</f>
        <v/>
      </c>
      <c r="F188" s="8">
        <f>IF(A188="","",D188-E188)</f>
        <v/>
      </c>
      <c r="G188" s="9">
        <f>IF(A188="","",ROUND(SUMIFS(Movimientos!$I$2:$I$501,Movimientos!$B$2:$B$501,A188)-SUMIFS(Movimientos!$K$2:$K$501,Movimientos!$B$2:$B$501,A188),2))</f>
        <v/>
      </c>
      <c r="H188" s="10">
        <f>IF(OR(A188="",F188=""),"",IF(F188&gt;0,ROUND(G188/F188,4),""))</f>
        <v/>
      </c>
      <c r="I188" s="12">
        <f>IF(A188="","",IF(COUNTIF(Movimientos!$B$2:$B$501,A188)=0,"",_xlfn.MAXIFS(Movimientos!$A$2:$A$501,Movimientos!$B$2:$B$501,A188)))</f>
        <v/>
      </c>
      <c r="J188" s="8">
        <f>IF(A188="","",IF(F188&lt;=0,"Sin stock",IF(AND(C188&lt;&gt;"",F188&lt;=C188),"Pedir","Bien")))</f>
        <v/>
      </c>
    </row>
    <row r="189">
      <c r="A189" s="6" t="n"/>
      <c r="B189" s="6" t="n"/>
      <c r="C189" s="6" t="n"/>
      <c r="D189" s="8">
        <f>IF(A189="","",SUMIFS(Movimientos!$G$2:$G$501,Movimientos!$B$2:$B$501,A189))</f>
        <v/>
      </c>
      <c r="E189" s="8">
        <f>IF(A189="","",SUMIFS(Movimientos!$H$2:$H$501,Movimientos!$B$2:$B$501,A189))</f>
        <v/>
      </c>
      <c r="F189" s="8">
        <f>IF(A189="","",D189-E189)</f>
        <v/>
      </c>
      <c r="G189" s="9">
        <f>IF(A189="","",ROUND(SUMIFS(Movimientos!$I$2:$I$501,Movimientos!$B$2:$B$501,A189)-SUMIFS(Movimientos!$K$2:$K$501,Movimientos!$B$2:$B$501,A189),2))</f>
        <v/>
      </c>
      <c r="H189" s="10">
        <f>IF(OR(A189="",F189=""),"",IF(F189&gt;0,ROUND(G189/F189,4),""))</f>
        <v/>
      </c>
      <c r="I189" s="12">
        <f>IF(A189="","",IF(COUNTIF(Movimientos!$B$2:$B$501,A189)=0,"",_xlfn.MAXIFS(Movimientos!$A$2:$A$501,Movimientos!$B$2:$B$501,A189)))</f>
        <v/>
      </c>
      <c r="J189" s="8">
        <f>IF(A189="","",IF(F189&lt;=0,"Sin stock",IF(AND(C189&lt;&gt;"",F189&lt;=C189),"Pedir","Bien")))</f>
        <v/>
      </c>
    </row>
    <row r="190">
      <c r="A190" s="6" t="n"/>
      <c r="B190" s="6" t="n"/>
      <c r="C190" s="6" t="n"/>
      <c r="D190" s="8">
        <f>IF(A190="","",SUMIFS(Movimientos!$G$2:$G$501,Movimientos!$B$2:$B$501,A190))</f>
        <v/>
      </c>
      <c r="E190" s="8">
        <f>IF(A190="","",SUMIFS(Movimientos!$H$2:$H$501,Movimientos!$B$2:$B$501,A190))</f>
        <v/>
      </c>
      <c r="F190" s="8">
        <f>IF(A190="","",D190-E190)</f>
        <v/>
      </c>
      <c r="G190" s="9">
        <f>IF(A190="","",ROUND(SUMIFS(Movimientos!$I$2:$I$501,Movimientos!$B$2:$B$501,A190)-SUMIFS(Movimientos!$K$2:$K$501,Movimientos!$B$2:$B$501,A190),2))</f>
        <v/>
      </c>
      <c r="H190" s="10">
        <f>IF(OR(A190="",F190=""),"",IF(F190&gt;0,ROUND(G190/F190,4),""))</f>
        <v/>
      </c>
      <c r="I190" s="12">
        <f>IF(A190="","",IF(COUNTIF(Movimientos!$B$2:$B$501,A190)=0,"",_xlfn.MAXIFS(Movimientos!$A$2:$A$501,Movimientos!$B$2:$B$501,A190)))</f>
        <v/>
      </c>
      <c r="J190" s="8">
        <f>IF(A190="","",IF(F190&lt;=0,"Sin stock",IF(AND(C190&lt;&gt;"",F190&lt;=C190),"Pedir","Bien")))</f>
        <v/>
      </c>
    </row>
    <row r="191">
      <c r="A191" s="6" t="n"/>
      <c r="B191" s="6" t="n"/>
      <c r="C191" s="6" t="n"/>
      <c r="D191" s="8">
        <f>IF(A191="","",SUMIFS(Movimientos!$G$2:$G$501,Movimientos!$B$2:$B$501,A191))</f>
        <v/>
      </c>
      <c r="E191" s="8">
        <f>IF(A191="","",SUMIFS(Movimientos!$H$2:$H$501,Movimientos!$B$2:$B$501,A191))</f>
        <v/>
      </c>
      <c r="F191" s="8">
        <f>IF(A191="","",D191-E191)</f>
        <v/>
      </c>
      <c r="G191" s="9">
        <f>IF(A191="","",ROUND(SUMIFS(Movimientos!$I$2:$I$501,Movimientos!$B$2:$B$501,A191)-SUMIFS(Movimientos!$K$2:$K$501,Movimientos!$B$2:$B$501,A191),2))</f>
        <v/>
      </c>
      <c r="H191" s="10">
        <f>IF(OR(A191="",F191=""),"",IF(F191&gt;0,ROUND(G191/F191,4),""))</f>
        <v/>
      </c>
      <c r="I191" s="12">
        <f>IF(A191="","",IF(COUNTIF(Movimientos!$B$2:$B$501,A191)=0,"",_xlfn.MAXIFS(Movimientos!$A$2:$A$501,Movimientos!$B$2:$B$501,A191)))</f>
        <v/>
      </c>
      <c r="J191" s="8">
        <f>IF(A191="","",IF(F191&lt;=0,"Sin stock",IF(AND(C191&lt;&gt;"",F191&lt;=C191),"Pedir","Bien")))</f>
        <v/>
      </c>
    </row>
    <row r="192">
      <c r="A192" s="6" t="n"/>
      <c r="B192" s="6" t="n"/>
      <c r="C192" s="6" t="n"/>
      <c r="D192" s="8">
        <f>IF(A192="","",SUMIFS(Movimientos!$G$2:$G$501,Movimientos!$B$2:$B$501,A192))</f>
        <v/>
      </c>
      <c r="E192" s="8">
        <f>IF(A192="","",SUMIFS(Movimientos!$H$2:$H$501,Movimientos!$B$2:$B$501,A192))</f>
        <v/>
      </c>
      <c r="F192" s="8">
        <f>IF(A192="","",D192-E192)</f>
        <v/>
      </c>
      <c r="G192" s="9">
        <f>IF(A192="","",ROUND(SUMIFS(Movimientos!$I$2:$I$501,Movimientos!$B$2:$B$501,A192)-SUMIFS(Movimientos!$K$2:$K$501,Movimientos!$B$2:$B$501,A192),2))</f>
        <v/>
      </c>
      <c r="H192" s="10">
        <f>IF(OR(A192="",F192=""),"",IF(F192&gt;0,ROUND(G192/F192,4),""))</f>
        <v/>
      </c>
      <c r="I192" s="12">
        <f>IF(A192="","",IF(COUNTIF(Movimientos!$B$2:$B$501,A192)=0,"",_xlfn.MAXIFS(Movimientos!$A$2:$A$501,Movimientos!$B$2:$B$501,A192)))</f>
        <v/>
      </c>
      <c r="J192" s="8">
        <f>IF(A192="","",IF(F192&lt;=0,"Sin stock",IF(AND(C192&lt;&gt;"",F192&lt;=C192),"Pedir","Bien")))</f>
        <v/>
      </c>
    </row>
    <row r="193">
      <c r="A193" s="6" t="n"/>
      <c r="B193" s="6" t="n"/>
      <c r="C193" s="6" t="n"/>
      <c r="D193" s="8">
        <f>IF(A193="","",SUMIFS(Movimientos!$G$2:$G$501,Movimientos!$B$2:$B$501,A193))</f>
        <v/>
      </c>
      <c r="E193" s="8">
        <f>IF(A193="","",SUMIFS(Movimientos!$H$2:$H$501,Movimientos!$B$2:$B$501,A193))</f>
        <v/>
      </c>
      <c r="F193" s="8">
        <f>IF(A193="","",D193-E193)</f>
        <v/>
      </c>
      <c r="G193" s="9">
        <f>IF(A193="","",ROUND(SUMIFS(Movimientos!$I$2:$I$501,Movimientos!$B$2:$B$501,A193)-SUMIFS(Movimientos!$K$2:$K$501,Movimientos!$B$2:$B$501,A193),2))</f>
        <v/>
      </c>
      <c r="H193" s="10">
        <f>IF(OR(A193="",F193=""),"",IF(F193&gt;0,ROUND(G193/F193,4),""))</f>
        <v/>
      </c>
      <c r="I193" s="12">
        <f>IF(A193="","",IF(COUNTIF(Movimientos!$B$2:$B$501,A193)=0,"",_xlfn.MAXIFS(Movimientos!$A$2:$A$501,Movimientos!$B$2:$B$501,A193)))</f>
        <v/>
      </c>
      <c r="J193" s="8">
        <f>IF(A193="","",IF(F193&lt;=0,"Sin stock",IF(AND(C193&lt;&gt;"",F193&lt;=C193),"Pedir","Bien")))</f>
        <v/>
      </c>
    </row>
    <row r="194">
      <c r="A194" s="6" t="n"/>
      <c r="B194" s="6" t="n"/>
      <c r="C194" s="6" t="n"/>
      <c r="D194" s="8">
        <f>IF(A194="","",SUMIFS(Movimientos!$G$2:$G$501,Movimientos!$B$2:$B$501,A194))</f>
        <v/>
      </c>
      <c r="E194" s="8">
        <f>IF(A194="","",SUMIFS(Movimientos!$H$2:$H$501,Movimientos!$B$2:$B$501,A194))</f>
        <v/>
      </c>
      <c r="F194" s="8">
        <f>IF(A194="","",D194-E194)</f>
        <v/>
      </c>
      <c r="G194" s="9">
        <f>IF(A194="","",ROUND(SUMIFS(Movimientos!$I$2:$I$501,Movimientos!$B$2:$B$501,A194)-SUMIFS(Movimientos!$K$2:$K$501,Movimientos!$B$2:$B$501,A194),2))</f>
        <v/>
      </c>
      <c r="H194" s="10">
        <f>IF(OR(A194="",F194=""),"",IF(F194&gt;0,ROUND(G194/F194,4),""))</f>
        <v/>
      </c>
      <c r="I194" s="12">
        <f>IF(A194="","",IF(COUNTIF(Movimientos!$B$2:$B$501,A194)=0,"",_xlfn.MAXIFS(Movimientos!$A$2:$A$501,Movimientos!$B$2:$B$501,A194)))</f>
        <v/>
      </c>
      <c r="J194" s="8">
        <f>IF(A194="","",IF(F194&lt;=0,"Sin stock",IF(AND(C194&lt;&gt;"",F194&lt;=C194),"Pedir","Bien")))</f>
        <v/>
      </c>
    </row>
    <row r="195">
      <c r="A195" s="6" t="n"/>
      <c r="B195" s="6" t="n"/>
      <c r="C195" s="6" t="n"/>
      <c r="D195" s="8">
        <f>IF(A195="","",SUMIFS(Movimientos!$G$2:$G$501,Movimientos!$B$2:$B$501,A195))</f>
        <v/>
      </c>
      <c r="E195" s="8">
        <f>IF(A195="","",SUMIFS(Movimientos!$H$2:$H$501,Movimientos!$B$2:$B$501,A195))</f>
        <v/>
      </c>
      <c r="F195" s="8">
        <f>IF(A195="","",D195-E195)</f>
        <v/>
      </c>
      <c r="G195" s="9">
        <f>IF(A195="","",ROUND(SUMIFS(Movimientos!$I$2:$I$501,Movimientos!$B$2:$B$501,A195)-SUMIFS(Movimientos!$K$2:$K$501,Movimientos!$B$2:$B$501,A195),2))</f>
        <v/>
      </c>
      <c r="H195" s="10">
        <f>IF(OR(A195="",F195=""),"",IF(F195&gt;0,ROUND(G195/F195,4),""))</f>
        <v/>
      </c>
      <c r="I195" s="12">
        <f>IF(A195="","",IF(COUNTIF(Movimientos!$B$2:$B$501,A195)=0,"",_xlfn.MAXIFS(Movimientos!$A$2:$A$501,Movimientos!$B$2:$B$501,A195)))</f>
        <v/>
      </c>
      <c r="J195" s="8">
        <f>IF(A195="","",IF(F195&lt;=0,"Sin stock",IF(AND(C195&lt;&gt;"",F195&lt;=C195),"Pedir","Bien")))</f>
        <v/>
      </c>
    </row>
    <row r="196">
      <c r="A196" s="6" t="n"/>
      <c r="B196" s="6" t="n"/>
      <c r="C196" s="6" t="n"/>
      <c r="D196" s="8">
        <f>IF(A196="","",SUMIFS(Movimientos!$G$2:$G$501,Movimientos!$B$2:$B$501,A196))</f>
        <v/>
      </c>
      <c r="E196" s="8">
        <f>IF(A196="","",SUMIFS(Movimientos!$H$2:$H$501,Movimientos!$B$2:$B$501,A196))</f>
        <v/>
      </c>
      <c r="F196" s="8">
        <f>IF(A196="","",D196-E196)</f>
        <v/>
      </c>
      <c r="G196" s="9">
        <f>IF(A196="","",ROUND(SUMIFS(Movimientos!$I$2:$I$501,Movimientos!$B$2:$B$501,A196)-SUMIFS(Movimientos!$K$2:$K$501,Movimientos!$B$2:$B$501,A196),2))</f>
        <v/>
      </c>
      <c r="H196" s="10">
        <f>IF(OR(A196="",F196=""),"",IF(F196&gt;0,ROUND(G196/F196,4),""))</f>
        <v/>
      </c>
      <c r="I196" s="12">
        <f>IF(A196="","",IF(COUNTIF(Movimientos!$B$2:$B$501,A196)=0,"",_xlfn.MAXIFS(Movimientos!$A$2:$A$501,Movimientos!$B$2:$B$501,A196)))</f>
        <v/>
      </c>
      <c r="J196" s="8">
        <f>IF(A196="","",IF(F196&lt;=0,"Sin stock",IF(AND(C196&lt;&gt;"",F196&lt;=C196),"Pedir","Bien")))</f>
        <v/>
      </c>
    </row>
    <row r="197">
      <c r="A197" s="6" t="n"/>
      <c r="B197" s="6" t="n"/>
      <c r="C197" s="6" t="n"/>
      <c r="D197" s="8">
        <f>IF(A197="","",SUMIFS(Movimientos!$G$2:$G$501,Movimientos!$B$2:$B$501,A197))</f>
        <v/>
      </c>
      <c r="E197" s="8">
        <f>IF(A197="","",SUMIFS(Movimientos!$H$2:$H$501,Movimientos!$B$2:$B$501,A197))</f>
        <v/>
      </c>
      <c r="F197" s="8">
        <f>IF(A197="","",D197-E197)</f>
        <v/>
      </c>
      <c r="G197" s="9">
        <f>IF(A197="","",ROUND(SUMIFS(Movimientos!$I$2:$I$501,Movimientos!$B$2:$B$501,A197)-SUMIFS(Movimientos!$K$2:$K$501,Movimientos!$B$2:$B$501,A197),2))</f>
        <v/>
      </c>
      <c r="H197" s="10">
        <f>IF(OR(A197="",F197=""),"",IF(F197&gt;0,ROUND(G197/F197,4),""))</f>
        <v/>
      </c>
      <c r="I197" s="12">
        <f>IF(A197="","",IF(COUNTIF(Movimientos!$B$2:$B$501,A197)=0,"",_xlfn.MAXIFS(Movimientos!$A$2:$A$501,Movimientos!$B$2:$B$501,A197)))</f>
        <v/>
      </c>
      <c r="J197" s="8">
        <f>IF(A197="","",IF(F197&lt;=0,"Sin stock",IF(AND(C197&lt;&gt;"",F197&lt;=C197),"Pedir","Bien")))</f>
        <v/>
      </c>
    </row>
    <row r="198">
      <c r="A198" s="6" t="n"/>
      <c r="B198" s="6" t="n"/>
      <c r="C198" s="6" t="n"/>
      <c r="D198" s="8">
        <f>IF(A198="","",SUMIFS(Movimientos!$G$2:$G$501,Movimientos!$B$2:$B$501,A198))</f>
        <v/>
      </c>
      <c r="E198" s="8">
        <f>IF(A198="","",SUMIFS(Movimientos!$H$2:$H$501,Movimientos!$B$2:$B$501,A198))</f>
        <v/>
      </c>
      <c r="F198" s="8">
        <f>IF(A198="","",D198-E198)</f>
        <v/>
      </c>
      <c r="G198" s="9">
        <f>IF(A198="","",ROUND(SUMIFS(Movimientos!$I$2:$I$501,Movimientos!$B$2:$B$501,A198)-SUMIFS(Movimientos!$K$2:$K$501,Movimientos!$B$2:$B$501,A198),2))</f>
        <v/>
      </c>
      <c r="H198" s="10">
        <f>IF(OR(A198="",F198=""),"",IF(F198&gt;0,ROUND(G198/F198,4),""))</f>
        <v/>
      </c>
      <c r="I198" s="12">
        <f>IF(A198="","",IF(COUNTIF(Movimientos!$B$2:$B$501,A198)=0,"",_xlfn.MAXIFS(Movimientos!$A$2:$A$501,Movimientos!$B$2:$B$501,A198)))</f>
        <v/>
      </c>
      <c r="J198" s="8">
        <f>IF(A198="","",IF(F198&lt;=0,"Sin stock",IF(AND(C198&lt;&gt;"",F198&lt;=C198),"Pedir","Bien")))</f>
        <v/>
      </c>
    </row>
    <row r="199">
      <c r="A199" s="6" t="n"/>
      <c r="B199" s="6" t="n"/>
      <c r="C199" s="6" t="n"/>
      <c r="D199" s="8">
        <f>IF(A199="","",SUMIFS(Movimientos!$G$2:$G$501,Movimientos!$B$2:$B$501,A199))</f>
        <v/>
      </c>
      <c r="E199" s="8">
        <f>IF(A199="","",SUMIFS(Movimientos!$H$2:$H$501,Movimientos!$B$2:$B$501,A199))</f>
        <v/>
      </c>
      <c r="F199" s="8">
        <f>IF(A199="","",D199-E199)</f>
        <v/>
      </c>
      <c r="G199" s="9">
        <f>IF(A199="","",ROUND(SUMIFS(Movimientos!$I$2:$I$501,Movimientos!$B$2:$B$501,A199)-SUMIFS(Movimientos!$K$2:$K$501,Movimientos!$B$2:$B$501,A199),2))</f>
        <v/>
      </c>
      <c r="H199" s="10">
        <f>IF(OR(A199="",F199=""),"",IF(F199&gt;0,ROUND(G199/F199,4),""))</f>
        <v/>
      </c>
      <c r="I199" s="12">
        <f>IF(A199="","",IF(COUNTIF(Movimientos!$B$2:$B$501,A199)=0,"",_xlfn.MAXIFS(Movimientos!$A$2:$A$501,Movimientos!$B$2:$B$501,A199)))</f>
        <v/>
      </c>
      <c r="J199" s="8">
        <f>IF(A199="","",IF(F199&lt;=0,"Sin stock",IF(AND(C199&lt;&gt;"",F199&lt;=C199),"Pedir","Bien")))</f>
        <v/>
      </c>
    </row>
    <row r="200">
      <c r="A200" s="6" t="n"/>
      <c r="B200" s="6" t="n"/>
      <c r="C200" s="6" t="n"/>
      <c r="D200" s="8">
        <f>IF(A200="","",SUMIFS(Movimientos!$G$2:$G$501,Movimientos!$B$2:$B$501,A200))</f>
        <v/>
      </c>
      <c r="E200" s="8">
        <f>IF(A200="","",SUMIFS(Movimientos!$H$2:$H$501,Movimientos!$B$2:$B$501,A200))</f>
        <v/>
      </c>
      <c r="F200" s="8">
        <f>IF(A200="","",D200-E200)</f>
        <v/>
      </c>
      <c r="G200" s="9">
        <f>IF(A200="","",ROUND(SUMIFS(Movimientos!$I$2:$I$501,Movimientos!$B$2:$B$501,A200)-SUMIFS(Movimientos!$K$2:$K$501,Movimientos!$B$2:$B$501,A200),2))</f>
        <v/>
      </c>
      <c r="H200" s="10">
        <f>IF(OR(A200="",F200=""),"",IF(F200&gt;0,ROUND(G200/F200,4),""))</f>
        <v/>
      </c>
      <c r="I200" s="12">
        <f>IF(A200="","",IF(COUNTIF(Movimientos!$B$2:$B$501,A200)=0,"",_xlfn.MAXIFS(Movimientos!$A$2:$A$501,Movimientos!$B$2:$B$501,A200)))</f>
        <v/>
      </c>
      <c r="J200" s="8">
        <f>IF(A200="","",IF(F200&lt;=0,"Sin stock",IF(AND(C200&lt;&gt;"",F200&lt;=C200),"Pedir","Bien")))</f>
        <v/>
      </c>
    </row>
    <row r="201">
      <c r="A201" s="6" t="n"/>
      <c r="B201" s="6" t="n"/>
      <c r="C201" s="6" t="n"/>
      <c r="D201" s="8">
        <f>IF(A201="","",SUMIFS(Movimientos!$G$2:$G$501,Movimientos!$B$2:$B$501,A201))</f>
        <v/>
      </c>
      <c r="E201" s="8">
        <f>IF(A201="","",SUMIFS(Movimientos!$H$2:$H$501,Movimientos!$B$2:$B$501,A201))</f>
        <v/>
      </c>
      <c r="F201" s="8">
        <f>IF(A201="","",D201-E201)</f>
        <v/>
      </c>
      <c r="G201" s="9">
        <f>IF(A201="","",ROUND(SUMIFS(Movimientos!$I$2:$I$501,Movimientos!$B$2:$B$501,A201)-SUMIFS(Movimientos!$K$2:$K$501,Movimientos!$B$2:$B$501,A201),2))</f>
        <v/>
      </c>
      <c r="H201" s="10">
        <f>IF(OR(A201="",F201=""),"",IF(F201&gt;0,ROUND(G201/F201,4),""))</f>
        <v/>
      </c>
      <c r="I201" s="12">
        <f>IF(A201="","",IF(COUNTIF(Movimientos!$B$2:$B$501,A201)=0,"",_xlfn.MAXIFS(Movimientos!$A$2:$A$501,Movimientos!$B$2:$B$501,A201)))</f>
        <v/>
      </c>
      <c r="J201" s="8">
        <f>IF(A201="","",IF(F201&lt;=0,"Sin stock",IF(AND(C201&lt;&gt;"",F201&lt;=C201),"Pedir","Bien")))</f>
        <v/>
      </c>
    </row>
  </sheetData>
  <conditionalFormatting sqref="J2:J201">
    <cfRule type="expression" priority="1" dxfId="0">
      <formula>J2="Sin stock"</formula>
    </cfRule>
    <cfRule type="expression" priority="2" dxfId="1">
      <formula>J2="Pedir"</formula>
    </cfRule>
    <cfRule type="expression" priority="3" dxfId="2">
      <formula>J2="Bien"</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Arume Estudio</dc:creator>
  <dc:title>Plantilla de ficha de existencias</dc:title>
  <dcterms:created xsi:type="dcterms:W3CDTF">2026-11-07T09:59:41Z</dcterms:created>
  <dcterms:modified xsi:type="dcterms:W3CDTF">2026-11-07T09:59:42Z</dcterms:modified>
</cp:coreProperties>
</file>